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40" tabRatio="441" activeTab="0"/>
  </bookViews>
  <sheets>
    <sheet name="перечень" sheetId="1" r:id="rId1"/>
    <sheet name="Лист1" sheetId="2" r:id="rId2"/>
  </sheets>
  <definedNames>
    <definedName name="Z_089479C0_A560_11D6_B220_000347CBF04E_.wvu.PrintTitles" localSheetId="0" hidden="1">'перечень'!$7:$7</definedName>
    <definedName name="Z_0B366E51_7613_4EF3_92D2_CFE97F00CAEC_.wvu.PrintArea" localSheetId="0" hidden="1">'перечень'!$A$3:$K$315</definedName>
    <definedName name="Z_0B366E51_7613_4EF3_92D2_CFE97F00CAEC_.wvu.PrintTitles" localSheetId="0" hidden="1">'перечень'!$A:$A,'перечень'!$5:$7</definedName>
    <definedName name="Z_32EFFA7D_BA7D_4924_892D_658D1BEEC028_.wvu.PrintArea" localSheetId="0" hidden="1">'перечень'!$A$3:$K$315</definedName>
    <definedName name="Z_32EFFA7D_BA7D_4924_892D_658D1BEEC028_.wvu.PrintTitles" localSheetId="0" hidden="1">'перечень'!$A:$A,'перечень'!$5:$7</definedName>
    <definedName name="Z_8D1C1347_80F7_456F_B992_F8724ACAA600_.wvu.PrintArea" localSheetId="0" hidden="1">'перечень'!$A$3:$K$315</definedName>
    <definedName name="Z_8D1C1347_80F7_456F_B992_F8724ACAA600_.wvu.PrintTitles" localSheetId="0" hidden="1">'перечень'!$A:$A,'перечень'!$5:$7</definedName>
    <definedName name="Z_AA3E6F1C_77DD_41F1_AE35_66755133AF0E_.wvu.PrintArea" localSheetId="0" hidden="1">'перечень'!$A$3:$K$315</definedName>
    <definedName name="Z_AA3E6F1C_77DD_41F1_AE35_66755133AF0E_.wvu.PrintTitles" localSheetId="0" hidden="1">'перечень'!$A:$A,'перечень'!$5:$7</definedName>
    <definedName name="Z_AB675101_8A3C_4A3E_8B2A_F99773DE5674_.wvu.PrintArea" localSheetId="0" hidden="1">'перечень'!$A$3:$K$315</definedName>
    <definedName name="Z_AB675101_8A3C_4A3E_8B2A_F99773DE5674_.wvu.PrintTitles" localSheetId="0" hidden="1">'перечень'!$A:$A,'перечень'!$5:$7</definedName>
    <definedName name="Z_AD788F3A_BD02_46DF_9058_8044B7E26CC4_.wvu.PrintArea" localSheetId="0" hidden="1">'перечень'!$A$3:$K$315</definedName>
    <definedName name="Z_AD788F3A_BD02_46DF_9058_8044B7E26CC4_.wvu.PrintTitles" localSheetId="0" hidden="1">'перечень'!$A:$A,'перечень'!$5:$7</definedName>
    <definedName name="Z_C2B2343F_5951_4BE7_BC1B_224EEDD9A30F_.wvu.PrintArea" localSheetId="0" hidden="1">'перечень'!$A$3:$K$315</definedName>
    <definedName name="Z_C2B2343F_5951_4BE7_BC1B_224EEDD9A30F_.wvu.PrintTitles" localSheetId="0" hidden="1">'перечень'!$A:$A,'перечень'!$5:$7</definedName>
    <definedName name="Z_D5AFA340_A5F0_11D6_A73C_00A0C94CC9F1_.wvu.PrintTitles" localSheetId="0" hidden="1">'перечень'!$7:$7</definedName>
    <definedName name="Z_DADD6675_365A_4F4E_917D_8D3F8CBA17DB_.wvu.PrintArea" localSheetId="0" hidden="1">'перечень'!$A$3:$K$315</definedName>
    <definedName name="Z_DADD6675_365A_4F4E_917D_8D3F8CBA17DB_.wvu.PrintTitles" localSheetId="0" hidden="1">'перечень'!$A:$A,'перечень'!$5:$7</definedName>
    <definedName name="Z_E97D1A93_78E9_4F79_AC0A_9137B72E421D_.wvu.PrintArea" localSheetId="0" hidden="1">'перечень'!$A$3:$K$315</definedName>
    <definedName name="Z_E97D1A93_78E9_4F79_AC0A_9137B72E421D_.wvu.PrintTitles" localSheetId="0" hidden="1">'перечень'!$A:$A,'перечень'!$5:$7</definedName>
    <definedName name="Z_F6BF8B80_A560_11D6_B220_000347CC7C7B_.wvu.PrintTitles" localSheetId="0" hidden="1">'перечень'!$7:$7</definedName>
    <definedName name="_xlnm.Print_Titles" localSheetId="0">'перечень'!$A:$A,'перечень'!$5:$7</definedName>
    <definedName name="_xlnm.Print_Area" localSheetId="0">'перечень'!$A$1:$K$321</definedName>
  </definedNames>
  <calcPr fullCalcOnLoad="1"/>
</workbook>
</file>

<file path=xl/sharedStrings.xml><?xml version="1.0" encoding="utf-8"?>
<sst xmlns="http://schemas.openxmlformats.org/spreadsheetml/2006/main" count="746" uniqueCount="229">
  <si>
    <t>%</t>
  </si>
  <si>
    <t>млн.руб.</t>
  </si>
  <si>
    <t>в % к предыдущему году</t>
  </si>
  <si>
    <t>тыс.чел.</t>
  </si>
  <si>
    <t>тыс.руб.</t>
  </si>
  <si>
    <t>в том числе:</t>
  </si>
  <si>
    <t>в сельском хозяйстве</t>
  </si>
  <si>
    <t>единиц</t>
  </si>
  <si>
    <t>тыс.куб.м</t>
  </si>
  <si>
    <t>Единица измерения</t>
  </si>
  <si>
    <t xml:space="preserve">       Показатели</t>
  </si>
  <si>
    <t>тыс.тонн</t>
  </si>
  <si>
    <t>Объем забора морской воды</t>
  </si>
  <si>
    <t>Использование акватории поверхностных водных объектов</t>
  </si>
  <si>
    <t>Прибыль прибыльных предприятий всего:</t>
  </si>
  <si>
    <t>Среднемесячная заработная плата</t>
  </si>
  <si>
    <t>руб.</t>
  </si>
  <si>
    <t>Оборот розничной торговли торгующих организаций</t>
  </si>
  <si>
    <t>Убытки - всего</t>
  </si>
  <si>
    <t>Площадь поисковых и оценочных работ</t>
  </si>
  <si>
    <t>Площадь разведочных работ</t>
  </si>
  <si>
    <t>кв.км</t>
  </si>
  <si>
    <t>Использование акватории моря</t>
  </si>
  <si>
    <t>малые предприятия</t>
  </si>
  <si>
    <t>водка крепостью 40%</t>
  </si>
  <si>
    <t>млн.куб.м</t>
  </si>
  <si>
    <t>Предложения района (города)</t>
  </si>
  <si>
    <t>винные напитки крепостью до 20%</t>
  </si>
  <si>
    <t>Объем забора воды из подземных водных объектов</t>
  </si>
  <si>
    <t>Балансовая прибыль всего</t>
  </si>
  <si>
    <t>отчет</t>
  </si>
  <si>
    <t>продукция крестьянских (фермерских) хозяйств</t>
  </si>
  <si>
    <t>продукция сельскохозяйственных предприятий</t>
  </si>
  <si>
    <t>Валовая продукция сельского хозяйства всех категорий хозяйств</t>
  </si>
  <si>
    <t>добыча газа</t>
  </si>
  <si>
    <t>оценка</t>
  </si>
  <si>
    <t>Ликероводочные изделия</t>
  </si>
  <si>
    <t>водка крепостью 45%</t>
  </si>
  <si>
    <t>настойки горькие крепостью 45%</t>
  </si>
  <si>
    <t>настойки горькие крепостью 40%</t>
  </si>
  <si>
    <t>настойки горькие слабоградусные 27%</t>
  </si>
  <si>
    <t>прогноз</t>
  </si>
  <si>
    <t xml:space="preserve"> Промышленное производство</t>
  </si>
  <si>
    <t xml:space="preserve">Объем отгруженных товаров собственного производства, выполненных работ и услуг собственными силами </t>
  </si>
  <si>
    <t>Индекс промышленного производства (РАЗДЕЛ В: Рыболовство и рыбоводство + 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</si>
  <si>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Рыболовство, рыбоводство</t>
  </si>
  <si>
    <t>Объем отгруженных товаров собственного производства, выполненных работ и услуг собственными силами - РАЗДЕЛ В :Рыболовство, рыбоводство</t>
  </si>
  <si>
    <t xml:space="preserve">Индекс производства - РАЗДЕЛ В :Рыболовство, рыбоводство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</si>
  <si>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</si>
  <si>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</si>
  <si>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</si>
  <si>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</si>
  <si>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</si>
  <si>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</si>
  <si>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</si>
  <si>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</si>
  <si>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</si>
  <si>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</si>
  <si>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</si>
  <si>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</si>
  <si>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</si>
  <si>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</si>
  <si>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</si>
  <si>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</si>
  <si>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</si>
  <si>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</si>
  <si>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</si>
  <si>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</si>
  <si>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</si>
  <si>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</si>
  <si>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</si>
  <si>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</si>
  <si>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</si>
  <si>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</si>
  <si>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</si>
  <si>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</si>
  <si>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</si>
  <si>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</si>
  <si>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</si>
  <si>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</si>
  <si>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</si>
  <si>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</si>
  <si>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</si>
  <si>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</si>
  <si>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</si>
  <si>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</si>
  <si>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</si>
  <si>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</si>
  <si>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</si>
  <si>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</si>
  <si>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</si>
  <si>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</si>
  <si>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</si>
  <si>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</si>
  <si>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</si>
  <si>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</si>
  <si>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</si>
  <si>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</si>
  <si>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</si>
  <si>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</si>
  <si>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</si>
  <si>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</si>
  <si>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</si>
  <si>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</si>
  <si>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</si>
  <si>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Е: Производство и распределение электроэнергии, газа и воды</t>
  </si>
  <si>
    <t>Индекс производства - Раздел Е: Производство и распределение электроэнергии, газа и воды</t>
  </si>
  <si>
    <t>Индекс-дефлятор - Раздел Е: Производство и распределение электроэнергии, газа и воды</t>
  </si>
  <si>
    <t>тыс.дал.</t>
  </si>
  <si>
    <t>винные напитки крепостью свыше 20%</t>
  </si>
  <si>
    <t>Дизтопливо</t>
  </si>
  <si>
    <t>Бензин</t>
  </si>
  <si>
    <t>АГРОПРОМЫШЛЕННЫЙ КОМПЛЕКС</t>
  </si>
  <si>
    <t>Темп роста в сопоставимых ценах</t>
  </si>
  <si>
    <t>Индекс-дефлятор</t>
  </si>
  <si>
    <t>продукция в личных подсобных хозяйствах населения</t>
  </si>
  <si>
    <t>ПОДАКЦИЗНЫЕ ТОВАРЫ</t>
  </si>
  <si>
    <t>ЛЕСНОЕ ХОЗЯЙСТВО</t>
  </si>
  <si>
    <t>Плата за пользование лесным фондом</t>
  </si>
  <si>
    <t>ПОЛЬЗОВАНИЕ НЕДРАМИ</t>
  </si>
  <si>
    <t>добыча нефти</t>
  </si>
  <si>
    <t>добыча газового конденсата</t>
  </si>
  <si>
    <t>добыча соли</t>
  </si>
  <si>
    <t>добыча общераспространенных полезных ископаемых</t>
  </si>
  <si>
    <t>углеводородное сырье</t>
  </si>
  <si>
    <t xml:space="preserve">углеводородное сырье </t>
  </si>
  <si>
    <t>ОХРАНА ПРИРОДЫ</t>
  </si>
  <si>
    <t>Плата за загрязнение окружающей среды</t>
  </si>
  <si>
    <t>ВОДНОЕ ХОЗЯЙСТВО</t>
  </si>
  <si>
    <t xml:space="preserve">Объем забора из поверхностных водных объектов всего: </t>
  </si>
  <si>
    <t>МАЛОЕ ПРЕДПРИНИМАТЕЛЬСТВО</t>
  </si>
  <si>
    <t>в том числе по видам экономической деятельности:</t>
  </si>
  <si>
    <t>ИНВЕСТИЦИИ</t>
  </si>
  <si>
    <t>Объем инвестиций (в основной капитал) за счет всех источников финансирования</t>
  </si>
  <si>
    <t>Объем работ, выполненных по виду деятельности "строительство"</t>
  </si>
  <si>
    <t>ФИНАНСЫ</t>
  </si>
  <si>
    <t>крупные и средние предприятия</t>
  </si>
  <si>
    <t>в промышленном производстве</t>
  </si>
  <si>
    <t xml:space="preserve">в строительстве </t>
  </si>
  <si>
    <t>по другим видам экономической деятельности</t>
  </si>
  <si>
    <t>Амортизационные отчисления - всего</t>
  </si>
  <si>
    <t>Остаточная стоимость основных фондов на конец года</t>
  </si>
  <si>
    <t>ФОНД ЗАРАБОТНОЙ ПЛАТЫ</t>
  </si>
  <si>
    <t>Фонд оплаты труда</t>
  </si>
  <si>
    <t>ТРУД</t>
  </si>
  <si>
    <t>Среднесписочная численность работающих - всего</t>
  </si>
  <si>
    <t>ПОТРЕБИТЕЛЬСКИЙ РЫНОК</t>
  </si>
  <si>
    <t>Оборот розничной торговли</t>
  </si>
  <si>
    <t>ВНЕШНЕЭКОНОМИЧЕСКАЯ ДЕЯТЕЛЬНОСТЬ</t>
  </si>
  <si>
    <t>темп роста в сопоставимых ценах</t>
  </si>
  <si>
    <t>индекс-дефлятор</t>
  </si>
  <si>
    <t>темп роста в действующих ценах</t>
  </si>
  <si>
    <t xml:space="preserve">Оборот общественного питания </t>
  </si>
  <si>
    <t>Объем платных услуг населению</t>
  </si>
  <si>
    <t xml:space="preserve">Результат рассмотрения </t>
  </si>
  <si>
    <t>Агропромышленный комплекс</t>
  </si>
  <si>
    <t>Количество предприятий, занятых производством сельскохозяйственной продукции, состоящих на самостоятельном балансе всего</t>
  </si>
  <si>
    <t>Посевные площади в хозяйствах всех категорий</t>
  </si>
  <si>
    <t>га</t>
  </si>
  <si>
    <t>зерновые культуры</t>
  </si>
  <si>
    <t>в том числе: рис</t>
  </si>
  <si>
    <t>картофель</t>
  </si>
  <si>
    <t>овощи</t>
  </si>
  <si>
    <t>бахчи</t>
  </si>
  <si>
    <t>Производство основных видов сельскохозяйственной продукции во всех категориях хозяйств</t>
  </si>
  <si>
    <t>зерно (в весе после доработки)</t>
  </si>
  <si>
    <t>тонн</t>
  </si>
  <si>
    <t>скот и птица (в живом весе)</t>
  </si>
  <si>
    <t>молоко</t>
  </si>
  <si>
    <t>яйцо</t>
  </si>
  <si>
    <t>тыс.шт.</t>
  </si>
  <si>
    <t>шерсть</t>
  </si>
  <si>
    <t>Посевные площади сельхозпредприятий</t>
  </si>
  <si>
    <t>Продукция сельхозпредприятий</t>
  </si>
  <si>
    <t>Посевные площади крестьянских (фермерских) хозяйств</t>
  </si>
  <si>
    <t xml:space="preserve">картофель </t>
  </si>
  <si>
    <t>Продукция крестьянских (фермерских) хозяйств</t>
  </si>
  <si>
    <t>Посевные площади в хозяйствах населения</t>
  </si>
  <si>
    <t>Продукция в хозяйствах населения</t>
  </si>
  <si>
    <t xml:space="preserve">в сельском хозяйстве </t>
  </si>
  <si>
    <t>в строительстве</t>
  </si>
  <si>
    <t>Число малых предприятий</t>
  </si>
  <si>
    <t>Списочная численность работников малых предприятий</t>
  </si>
  <si>
    <t>Численность работников малых предприятий на условиях вторичной занятости</t>
  </si>
  <si>
    <t>Оборот малых предприятий</t>
  </si>
  <si>
    <t>ПРОМЫШЛЕННОЕ ПРОИЗВОДСТВО</t>
  </si>
  <si>
    <t>Индекс-дефлятор - РАЗДЕЛ B: Рыболовство, рыбоводство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</si>
  <si>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</si>
  <si>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</si>
  <si>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</si>
  <si>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</si>
  <si>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</si>
  <si>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</si>
  <si>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</si>
  <si>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</si>
  <si>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</si>
  <si>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% к предыдущему году</t>
  </si>
  <si>
    <t xml:space="preserve">млн. руб.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</si>
  <si>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</si>
  <si>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</si>
  <si>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</si>
  <si>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Прочие</t>
  </si>
  <si>
    <t>экспорт товаров</t>
  </si>
  <si>
    <t>Личные хозяйства населения</t>
  </si>
  <si>
    <t>Крестьянские (фермерские) хозяйства</t>
  </si>
  <si>
    <t>настойки сладкие свыше 24%</t>
  </si>
  <si>
    <t>в том числе для водоснабжения населения</t>
  </si>
  <si>
    <t>Инвестиции в основной капитал</t>
  </si>
  <si>
    <t>исп. Пестова Ольга Алексеевна, 51-29-93</t>
  </si>
  <si>
    <t>исп. Васильева Татьяна Ивановна, 51-29-93</t>
  </si>
  <si>
    <t>Ф.И.О. исполнителя</t>
  </si>
  <si>
    <t>Подпись</t>
  </si>
  <si>
    <t>Дата</t>
  </si>
  <si>
    <t>млн.долл. США</t>
  </si>
  <si>
    <t>Черноярский район</t>
  </si>
  <si>
    <t xml:space="preserve">Наименование района </t>
  </si>
  <si>
    <t xml:space="preserve"> -</t>
  </si>
  <si>
    <t>млн..куб.м</t>
  </si>
  <si>
    <t>Форма согласования прогноза социально-экономического развития района (городского округа) на  2015 - 2017 годы</t>
  </si>
  <si>
    <t>исп. Данилова Татьяна Константиновна   51-27-87,      51-68-28</t>
  </si>
  <si>
    <t>исп. Рубан Ольга Александровна, 52-50-72</t>
  </si>
  <si>
    <t xml:space="preserve">исп. Крылова Анастасия Геннадьевна 51-29-93 </t>
  </si>
  <si>
    <t>исп. Ситникова Виктория Александровна, 51-65-77</t>
  </si>
  <si>
    <t>исп. Старкова Марина Владимировна, 51-13-65</t>
  </si>
  <si>
    <t>Форма согласования прогноза социально-экономического развития района (городского округа) на  2017 - 2019 годы</t>
  </si>
  <si>
    <t>исп. Шунина Инна Валентиновна, 51-34-65</t>
  </si>
  <si>
    <t>Предложение района (города)</t>
  </si>
  <si>
    <t>прогноз ( I вариант)</t>
  </si>
  <si>
    <t>прогноз ( II вариант)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</si>
</sst>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0"/>
    <numFmt numFmtId="172" formatCode="0.00000"/>
    <numFmt numFmtId="173" formatCode="0.0_)"/>
    <numFmt numFmtId="174" formatCode="0.00_)"/>
  </numFmts>
  <fonts count="5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2"/>
      <color rgb="FFFF0000"/>
      <name val="Times New Roman Cyr"/>
      <family val="1"/>
    </font>
    <font>
      <sz val="9"/>
      <color rgb="FFFF0000"/>
      <name val="Times New Roman Cyr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 applyProtection="1">
      <alignment horizontal="left" vertical="justify" wrapText="1"/>
      <protection/>
    </xf>
    <xf numFmtId="0" fontId="5" fillId="0" borderId="10" xfId="0" applyFont="1" applyFill="1" applyBorder="1" applyAlignment="1" applyProtection="1">
      <alignment horizontal="left" vertical="center" wrapText="1" indent="3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indent="2"/>
    </xf>
    <xf numFmtId="164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164" fontId="49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164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9" fillId="0" borderId="13" xfId="0" applyFont="1" applyFill="1" applyBorder="1" applyAlignment="1">
      <alignment horizontal="center"/>
    </xf>
    <xf numFmtId="173" fontId="52" fillId="0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9" fontId="12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view="pageBreakPreview" zoomScaleSheetLayoutView="100" workbookViewId="0" topLeftCell="A28">
      <selection activeCell="C254" sqref="C254"/>
    </sheetView>
  </sheetViews>
  <sheetFormatPr defaultColWidth="7.875" defaultRowHeight="12.75"/>
  <cols>
    <col min="1" max="1" width="47.375" style="1" customWidth="1"/>
    <col min="2" max="2" width="9.875" style="20" customWidth="1"/>
    <col min="3" max="3" width="9.00390625" style="2" customWidth="1"/>
    <col min="4" max="4" width="7.625" style="2" bestFit="1" customWidth="1"/>
    <col min="5" max="5" width="7.25390625" style="2" customWidth="1"/>
    <col min="6" max="6" width="8.125" style="2" customWidth="1"/>
    <col min="7" max="8" width="7.25390625" style="2" bestFit="1" customWidth="1"/>
    <col min="9" max="11" width="9.125" style="2" bestFit="1" customWidth="1"/>
    <col min="12" max="16384" width="7.875" style="2" customWidth="1"/>
  </cols>
  <sheetData>
    <row r="1" spans="1:11" ht="15.75">
      <c r="A1" s="22" t="s">
        <v>215</v>
      </c>
      <c r="B1" s="72" t="s">
        <v>214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0.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73" t="s">
        <v>224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>
      <c r="A4" s="74" t="s">
        <v>10</v>
      </c>
      <c r="B4" s="74" t="s">
        <v>9</v>
      </c>
      <c r="C4" s="77" t="s">
        <v>226</v>
      </c>
      <c r="D4" s="78"/>
      <c r="E4" s="78"/>
      <c r="F4" s="78"/>
      <c r="G4" s="78"/>
      <c r="H4" s="78"/>
      <c r="I4" s="79"/>
      <c r="J4" s="38"/>
      <c r="K4" s="38"/>
    </row>
    <row r="5" spans="1:11" s="3" customFormat="1" ht="12.75" customHeight="1">
      <c r="A5" s="75"/>
      <c r="B5" s="75"/>
      <c r="C5" s="37"/>
      <c r="D5" s="37"/>
      <c r="E5" s="37"/>
      <c r="F5" s="37"/>
      <c r="G5" s="37"/>
      <c r="H5" s="37"/>
      <c r="I5" s="37"/>
      <c r="J5" s="37"/>
      <c r="K5" s="37"/>
    </row>
    <row r="6" spans="1:11" s="3" customFormat="1" ht="12.75" customHeight="1">
      <c r="A6" s="75"/>
      <c r="B6" s="75"/>
      <c r="C6" s="4" t="s">
        <v>30</v>
      </c>
      <c r="D6" s="4" t="s">
        <v>30</v>
      </c>
      <c r="E6" s="4" t="s">
        <v>35</v>
      </c>
      <c r="F6" s="69" t="s">
        <v>227</v>
      </c>
      <c r="G6" s="70"/>
      <c r="H6" s="71"/>
      <c r="I6" s="69" t="s">
        <v>228</v>
      </c>
      <c r="J6" s="70"/>
      <c r="K6" s="71"/>
    </row>
    <row r="7" spans="1:11" s="3" customFormat="1" ht="12.75">
      <c r="A7" s="76"/>
      <c r="B7" s="76"/>
      <c r="C7" s="4">
        <v>2014</v>
      </c>
      <c r="D7" s="4">
        <v>2015</v>
      </c>
      <c r="E7" s="4">
        <v>2016</v>
      </c>
      <c r="F7" s="4">
        <v>2017</v>
      </c>
      <c r="G7" s="4">
        <v>2018</v>
      </c>
      <c r="H7" s="4">
        <v>2019</v>
      </c>
      <c r="I7" s="4">
        <v>2017</v>
      </c>
      <c r="J7" s="4">
        <v>2018</v>
      </c>
      <c r="K7" s="4">
        <v>2019</v>
      </c>
    </row>
    <row r="8" spans="1:11" ht="15.75">
      <c r="A8" s="5" t="s">
        <v>185</v>
      </c>
      <c r="B8" s="6"/>
      <c r="C8" s="25"/>
      <c r="D8" s="25"/>
      <c r="E8" s="25"/>
      <c r="F8" s="25"/>
      <c r="G8" s="25"/>
      <c r="H8" s="25"/>
      <c r="I8" s="25"/>
      <c r="J8" s="25"/>
      <c r="K8" s="25"/>
    </row>
    <row r="9" spans="1:11" ht="15.75">
      <c r="A9" s="7" t="s">
        <v>42</v>
      </c>
      <c r="B9" s="6"/>
      <c r="C9" s="25"/>
      <c r="D9" s="25"/>
      <c r="E9" s="25"/>
      <c r="F9" s="25"/>
      <c r="G9" s="25"/>
      <c r="H9" s="25"/>
      <c r="I9" s="25"/>
      <c r="J9" s="25"/>
      <c r="K9" s="25"/>
    </row>
    <row r="10" spans="1:11" ht="39.75" customHeight="1">
      <c r="A10" s="8" t="s">
        <v>43</v>
      </c>
      <c r="B10" s="6" t="s">
        <v>1</v>
      </c>
      <c r="C10" s="26">
        <v>105</v>
      </c>
      <c r="D10" s="26">
        <v>133.6</v>
      </c>
      <c r="E10" s="26">
        <v>130.5</v>
      </c>
      <c r="F10" s="26">
        <v>140.2</v>
      </c>
      <c r="G10" s="26">
        <v>153.2</v>
      </c>
      <c r="H10" s="26">
        <v>170.3</v>
      </c>
      <c r="I10" s="26">
        <v>141.5</v>
      </c>
      <c r="J10" s="26">
        <v>156.6</v>
      </c>
      <c r="K10" s="26">
        <v>177.8</v>
      </c>
    </row>
    <row r="11" spans="1:11" ht="74.25" customHeight="1">
      <c r="A11" s="8" t="s">
        <v>44</v>
      </c>
      <c r="B11" s="6" t="s">
        <v>0</v>
      </c>
      <c r="C11" s="26">
        <v>75.1</v>
      </c>
      <c r="D11" s="26">
        <v>66.3</v>
      </c>
      <c r="E11" s="26">
        <v>90.9</v>
      </c>
      <c r="F11" s="26">
        <v>101.4</v>
      </c>
      <c r="G11" s="26">
        <v>104</v>
      </c>
      <c r="H11" s="26">
        <v>106.3</v>
      </c>
      <c r="I11" s="26">
        <v>102.4</v>
      </c>
      <c r="J11" s="26">
        <v>105.4</v>
      </c>
      <c r="K11" s="26">
        <v>108.5</v>
      </c>
    </row>
    <row r="12" spans="1:11" ht="15.75">
      <c r="A12" s="9" t="s">
        <v>45</v>
      </c>
      <c r="B12" s="6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52.5" customHeight="1">
      <c r="A13" s="8" t="s">
        <v>46</v>
      </c>
      <c r="B13" s="6" t="s">
        <v>1</v>
      </c>
      <c r="C13" s="39"/>
      <c r="D13" s="39"/>
      <c r="E13" s="28"/>
      <c r="F13" s="28"/>
      <c r="G13" s="28"/>
      <c r="H13" s="28"/>
      <c r="I13" s="28"/>
      <c r="J13" s="28"/>
      <c r="K13" s="28"/>
    </row>
    <row r="14" spans="1:11" ht="33.75" customHeight="1">
      <c r="A14" s="8" t="s">
        <v>47</v>
      </c>
      <c r="B14" s="6" t="s">
        <v>0</v>
      </c>
      <c r="C14" s="39"/>
      <c r="D14" s="39"/>
      <c r="E14" s="28"/>
      <c r="F14" s="28"/>
      <c r="G14" s="28"/>
      <c r="H14" s="28"/>
      <c r="I14" s="28"/>
      <c r="J14" s="28"/>
      <c r="K14" s="28"/>
    </row>
    <row r="15" spans="1:11" ht="25.5" customHeight="1">
      <c r="A15" s="8" t="s">
        <v>186</v>
      </c>
      <c r="B15" s="6" t="s">
        <v>0</v>
      </c>
      <c r="C15" s="39"/>
      <c r="D15" s="39"/>
      <c r="E15" s="28"/>
      <c r="F15" s="28"/>
      <c r="G15" s="28"/>
      <c r="H15" s="28"/>
      <c r="I15" s="28"/>
      <c r="J15" s="28"/>
      <c r="K15" s="28"/>
    </row>
    <row r="16" spans="1:11" ht="15.75">
      <c r="A16" s="7" t="s">
        <v>48</v>
      </c>
      <c r="B16" s="6"/>
      <c r="C16" s="40"/>
      <c r="D16" s="28"/>
      <c r="E16" s="28"/>
      <c r="F16" s="28"/>
      <c r="G16" s="28"/>
      <c r="H16" s="28"/>
      <c r="I16" s="28"/>
      <c r="J16" s="28"/>
      <c r="K16" s="28"/>
    </row>
    <row r="17" spans="1:11" ht="51" customHeight="1">
      <c r="A17" s="8" t="s">
        <v>49</v>
      </c>
      <c r="B17" s="6" t="s">
        <v>1</v>
      </c>
      <c r="C17" s="40"/>
      <c r="D17" s="39"/>
      <c r="E17" s="28"/>
      <c r="F17" s="28"/>
      <c r="G17" s="28"/>
      <c r="H17" s="28"/>
      <c r="I17" s="28"/>
      <c r="J17" s="28"/>
      <c r="K17" s="28"/>
    </row>
    <row r="18" spans="1:11" ht="30.75" customHeight="1">
      <c r="A18" s="8" t="s">
        <v>50</v>
      </c>
      <c r="B18" s="6" t="s">
        <v>0</v>
      </c>
      <c r="C18" s="41"/>
      <c r="D18" s="41"/>
      <c r="E18" s="42"/>
      <c r="F18" s="42"/>
      <c r="G18" s="42"/>
      <c r="H18" s="42"/>
      <c r="I18" s="28"/>
      <c r="J18" s="28"/>
      <c r="K18" s="28"/>
    </row>
    <row r="19" spans="1:11" ht="25.5">
      <c r="A19" s="8" t="s">
        <v>51</v>
      </c>
      <c r="B19" s="6" t="s">
        <v>0</v>
      </c>
      <c r="C19" s="30"/>
      <c r="D19" s="30"/>
      <c r="E19" s="30"/>
      <c r="F19" s="30"/>
      <c r="G19" s="29"/>
      <c r="H19" s="30"/>
      <c r="I19" s="4"/>
      <c r="J19" s="4"/>
      <c r="K19" s="4"/>
    </row>
    <row r="20" spans="1:11" ht="56.25" customHeight="1">
      <c r="A20" s="10" t="s">
        <v>52</v>
      </c>
      <c r="B20" s="6" t="s">
        <v>1</v>
      </c>
      <c r="C20" s="40"/>
      <c r="D20" s="39"/>
      <c r="E20" s="28"/>
      <c r="F20" s="28"/>
      <c r="G20" s="28"/>
      <c r="H20" s="28"/>
      <c r="I20" s="28"/>
      <c r="J20" s="28"/>
      <c r="K20" s="28"/>
    </row>
    <row r="21" spans="1:11" ht="30" customHeight="1">
      <c r="A21" s="10" t="s">
        <v>53</v>
      </c>
      <c r="B21" s="6" t="s">
        <v>0</v>
      </c>
      <c r="C21" s="39"/>
      <c r="D21" s="39"/>
      <c r="E21" s="28"/>
      <c r="F21" s="28"/>
      <c r="G21" s="28"/>
      <c r="H21" s="28"/>
      <c r="I21" s="28"/>
      <c r="J21" s="28"/>
      <c r="K21" s="28"/>
    </row>
    <row r="22" spans="1:11" ht="32.25" customHeight="1">
      <c r="A22" s="10" t="s">
        <v>54</v>
      </c>
      <c r="B22" s="6" t="s">
        <v>0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63.75">
      <c r="A23" s="10" t="s">
        <v>55</v>
      </c>
      <c r="B23" s="6" t="s">
        <v>1</v>
      </c>
      <c r="C23" s="39"/>
      <c r="D23" s="39"/>
      <c r="E23" s="28"/>
      <c r="F23" s="28"/>
      <c r="G23" s="28"/>
      <c r="H23" s="28"/>
      <c r="I23" s="28"/>
      <c r="J23" s="28"/>
      <c r="K23" s="28"/>
    </row>
    <row r="24" spans="1:11" ht="38.25">
      <c r="A24" s="10" t="s">
        <v>56</v>
      </c>
      <c r="B24" s="6" t="s">
        <v>0</v>
      </c>
      <c r="C24" s="28"/>
      <c r="D24" s="39"/>
      <c r="E24" s="28"/>
      <c r="F24" s="28"/>
      <c r="G24" s="28"/>
      <c r="H24" s="28"/>
      <c r="I24" s="28"/>
      <c r="J24" s="28"/>
      <c r="K24" s="28"/>
    </row>
    <row r="25" spans="1:11" ht="38.25">
      <c r="A25" s="10" t="s">
        <v>57</v>
      </c>
      <c r="B25" s="6" t="s">
        <v>0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.75">
      <c r="A26" s="7" t="s">
        <v>58</v>
      </c>
      <c r="B26" s="6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50.25" customHeight="1">
      <c r="A27" s="8" t="s">
        <v>59</v>
      </c>
      <c r="B27" s="6" t="s">
        <v>1</v>
      </c>
      <c r="C27" s="26">
        <v>13</v>
      </c>
      <c r="D27" s="26">
        <v>15.8</v>
      </c>
      <c r="E27" s="26">
        <v>16.3</v>
      </c>
      <c r="F27" s="26">
        <v>17.9</v>
      </c>
      <c r="G27" s="26">
        <v>22.1</v>
      </c>
      <c r="H27" s="26">
        <v>30.3</v>
      </c>
      <c r="I27" s="26">
        <v>18</v>
      </c>
      <c r="J27" s="26">
        <v>23</v>
      </c>
      <c r="K27" s="26">
        <v>33.6</v>
      </c>
    </row>
    <row r="28" spans="1:11" ht="27.75" customHeight="1">
      <c r="A28" s="8" t="s">
        <v>60</v>
      </c>
      <c r="B28" s="6" t="s">
        <v>0</v>
      </c>
      <c r="C28" s="4">
        <v>98.6</v>
      </c>
      <c r="D28" s="26">
        <v>80.5</v>
      </c>
      <c r="E28" s="26">
        <v>97.5</v>
      </c>
      <c r="F28" s="26">
        <v>104.5</v>
      </c>
      <c r="G28" s="26">
        <v>117.7</v>
      </c>
      <c r="H28" s="26">
        <v>131.5</v>
      </c>
      <c r="I28" s="26">
        <v>105.5</v>
      </c>
      <c r="J28" s="26">
        <v>122.2</v>
      </c>
      <c r="K28" s="26">
        <v>140.7</v>
      </c>
    </row>
    <row r="29" spans="1:11" ht="31.5" customHeight="1">
      <c r="A29" s="8" t="s">
        <v>61</v>
      </c>
      <c r="B29" s="6" t="s">
        <v>0</v>
      </c>
      <c r="C29" s="26">
        <v>104.8</v>
      </c>
      <c r="D29" s="4">
        <v>105.2</v>
      </c>
      <c r="E29" s="26">
        <v>105.7</v>
      </c>
      <c r="F29" s="4">
        <v>105.4</v>
      </c>
      <c r="G29" s="4">
        <v>104.8</v>
      </c>
      <c r="H29" s="4">
        <v>104.3</v>
      </c>
      <c r="I29" s="4">
        <v>104.9</v>
      </c>
      <c r="J29" s="26">
        <v>104.4</v>
      </c>
      <c r="K29" s="4">
        <v>104.1</v>
      </c>
    </row>
    <row r="30" spans="1:11" ht="72" customHeight="1">
      <c r="A30" s="10" t="s">
        <v>62</v>
      </c>
      <c r="B30" s="6" t="s">
        <v>1</v>
      </c>
      <c r="C30" s="26">
        <v>10</v>
      </c>
      <c r="D30" s="26">
        <v>13.5</v>
      </c>
      <c r="E30" s="26">
        <v>14.2</v>
      </c>
      <c r="F30" s="26">
        <v>15.7</v>
      </c>
      <c r="G30" s="26">
        <v>19.8</v>
      </c>
      <c r="H30" s="26">
        <v>27.9</v>
      </c>
      <c r="I30" s="26">
        <v>15.8</v>
      </c>
      <c r="J30" s="26">
        <v>20.6</v>
      </c>
      <c r="K30" s="26">
        <v>31.1</v>
      </c>
    </row>
    <row r="31" spans="1:11" ht="39.75" customHeight="1">
      <c r="A31" s="10" t="s">
        <v>63</v>
      </c>
      <c r="B31" s="6" t="s">
        <v>0</v>
      </c>
      <c r="C31" s="26">
        <v>113.3</v>
      </c>
      <c r="D31" s="26">
        <v>105.7</v>
      </c>
      <c r="E31" s="26">
        <v>100</v>
      </c>
      <c r="F31" s="26">
        <v>105</v>
      </c>
      <c r="G31" s="26">
        <v>120</v>
      </c>
      <c r="H31" s="26">
        <v>135</v>
      </c>
      <c r="I31" s="26">
        <v>106</v>
      </c>
      <c r="J31" s="26">
        <v>125</v>
      </c>
      <c r="K31" s="26">
        <v>145</v>
      </c>
    </row>
    <row r="32" spans="1:11" ht="38.25" customHeight="1">
      <c r="A32" s="10" t="s">
        <v>64</v>
      </c>
      <c r="B32" s="6" t="s">
        <v>0</v>
      </c>
      <c r="C32" s="26">
        <v>106.3</v>
      </c>
      <c r="D32" s="26">
        <v>106.3</v>
      </c>
      <c r="E32" s="26">
        <v>105</v>
      </c>
      <c r="F32" s="4">
        <v>105.6</v>
      </c>
      <c r="G32" s="4">
        <v>104.9</v>
      </c>
      <c r="H32" s="4">
        <v>104.4</v>
      </c>
      <c r="I32" s="4">
        <v>105.1</v>
      </c>
      <c r="J32" s="4">
        <v>104.5</v>
      </c>
      <c r="K32" s="4">
        <v>104.2</v>
      </c>
    </row>
    <row r="33" spans="1:11" ht="53.25" customHeight="1">
      <c r="A33" s="10" t="s">
        <v>65</v>
      </c>
      <c r="B33" s="6" t="s">
        <v>1</v>
      </c>
      <c r="C33" s="4">
        <v>0.2</v>
      </c>
      <c r="D33" s="26">
        <v>0.1</v>
      </c>
      <c r="E33" s="26">
        <v>1</v>
      </c>
      <c r="F33" s="26">
        <v>0.1</v>
      </c>
      <c r="G33" s="26">
        <v>0.1</v>
      </c>
      <c r="H33" s="26">
        <v>0.1</v>
      </c>
      <c r="I33" s="26">
        <f>H33*I34*I35/10000</f>
        <v>0.106708</v>
      </c>
      <c r="J33" s="26">
        <f>I33*J34*J35/10000</f>
        <v>0.11386597264</v>
      </c>
      <c r="K33" s="26">
        <f>J33*K34*K35/10000</f>
        <v>0.1224474816680136</v>
      </c>
    </row>
    <row r="34" spans="1:11" ht="30.75" customHeight="1">
      <c r="A34" s="10" t="s">
        <v>66</v>
      </c>
      <c r="B34" s="6" t="s">
        <v>0</v>
      </c>
      <c r="C34" s="4">
        <v>113.5</v>
      </c>
      <c r="D34" s="4">
        <v>63.5</v>
      </c>
      <c r="E34" s="26">
        <v>110</v>
      </c>
      <c r="F34" s="26">
        <v>102</v>
      </c>
      <c r="G34" s="26">
        <v>102</v>
      </c>
      <c r="H34" s="26">
        <v>103</v>
      </c>
      <c r="I34" s="26">
        <v>103</v>
      </c>
      <c r="J34" s="26">
        <v>103</v>
      </c>
      <c r="K34" s="4">
        <v>103.5</v>
      </c>
    </row>
    <row r="35" spans="1:11" ht="29.25" customHeight="1">
      <c r="A35" s="10" t="s">
        <v>67</v>
      </c>
      <c r="B35" s="6" t="s">
        <v>0</v>
      </c>
      <c r="C35" s="4">
        <v>176.2</v>
      </c>
      <c r="D35" s="4">
        <v>78.7</v>
      </c>
      <c r="E35" s="26">
        <v>110</v>
      </c>
      <c r="F35" s="26">
        <v>104</v>
      </c>
      <c r="G35" s="4">
        <v>104.2</v>
      </c>
      <c r="H35" s="4">
        <v>103.9</v>
      </c>
      <c r="I35" s="4">
        <v>103.6</v>
      </c>
      <c r="J35" s="4">
        <v>103.6</v>
      </c>
      <c r="K35" s="4">
        <v>103.9</v>
      </c>
    </row>
    <row r="36" spans="1:11" ht="70.5" customHeight="1">
      <c r="A36" s="10" t="s">
        <v>68</v>
      </c>
      <c r="B36" s="6" t="s">
        <v>1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43.5" customHeight="1">
      <c r="A37" s="10" t="s">
        <v>69</v>
      </c>
      <c r="B37" s="6" t="s">
        <v>0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33.75" customHeight="1">
      <c r="A38" s="10" t="s">
        <v>70</v>
      </c>
      <c r="B38" s="6" t="s">
        <v>0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51.75" customHeight="1">
      <c r="A39" s="10" t="s">
        <v>71</v>
      </c>
      <c r="B39" s="6" t="s">
        <v>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33.75" customHeight="1">
      <c r="A40" s="10" t="s">
        <v>72</v>
      </c>
      <c r="B40" s="6" t="s">
        <v>0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36" customHeight="1">
      <c r="A41" s="10" t="s">
        <v>73</v>
      </c>
      <c r="B41" s="6" t="s">
        <v>0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68.25" customHeight="1">
      <c r="A42" s="10" t="s">
        <v>74</v>
      </c>
      <c r="B42" s="6" t="s">
        <v>1</v>
      </c>
      <c r="C42" s="4">
        <v>2.5</v>
      </c>
      <c r="D42" s="26">
        <v>2</v>
      </c>
      <c r="E42" s="26">
        <v>1.8</v>
      </c>
      <c r="F42" s="26">
        <v>1.9</v>
      </c>
      <c r="G42" s="26">
        <v>2</v>
      </c>
      <c r="H42" s="26">
        <v>2.1</v>
      </c>
      <c r="I42" s="26">
        <v>1.9</v>
      </c>
      <c r="J42" s="26">
        <v>2</v>
      </c>
      <c r="K42" s="26">
        <v>2.1</v>
      </c>
    </row>
    <row r="43" spans="1:11" ht="39.75" customHeight="1">
      <c r="A43" s="10" t="s">
        <v>75</v>
      </c>
      <c r="B43" s="6" t="s">
        <v>0</v>
      </c>
      <c r="C43" s="26">
        <v>88.2</v>
      </c>
      <c r="D43" s="26">
        <v>80.2</v>
      </c>
      <c r="E43" s="26">
        <v>80</v>
      </c>
      <c r="F43" s="26">
        <v>101</v>
      </c>
      <c r="G43" s="26">
        <v>101</v>
      </c>
      <c r="H43" s="26">
        <v>102</v>
      </c>
      <c r="I43" s="26">
        <v>102</v>
      </c>
      <c r="J43" s="26">
        <v>102</v>
      </c>
      <c r="K43" s="26">
        <v>103</v>
      </c>
    </row>
    <row r="44" spans="1:11" ht="51" customHeight="1">
      <c r="A44" s="10" t="s">
        <v>76</v>
      </c>
      <c r="B44" s="6" t="s">
        <v>0</v>
      </c>
      <c r="C44" s="4">
        <v>96.1</v>
      </c>
      <c r="D44" s="4">
        <v>99.8</v>
      </c>
      <c r="E44" s="4">
        <v>111.3</v>
      </c>
      <c r="F44" s="4">
        <v>103.6</v>
      </c>
      <c r="G44" s="4">
        <v>103.8</v>
      </c>
      <c r="H44" s="4">
        <v>102.9</v>
      </c>
      <c r="I44" s="4">
        <v>102.9</v>
      </c>
      <c r="J44" s="4">
        <v>102.6</v>
      </c>
      <c r="K44" s="26">
        <v>102</v>
      </c>
    </row>
    <row r="45" spans="1:11" ht="69.75" customHeight="1">
      <c r="A45" s="10" t="s">
        <v>77</v>
      </c>
      <c r="B45" s="6" t="s">
        <v>1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41.25" customHeight="1">
      <c r="A46" s="10" t="s">
        <v>78</v>
      </c>
      <c r="B46" s="6" t="s">
        <v>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36" customHeight="1">
      <c r="A47" s="10" t="s">
        <v>79</v>
      </c>
      <c r="B47" s="6" t="s">
        <v>0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54.75" customHeight="1">
      <c r="A48" s="10" t="s">
        <v>80</v>
      </c>
      <c r="B48" s="6" t="s">
        <v>1</v>
      </c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31.5" customHeight="1">
      <c r="A49" s="10" t="s">
        <v>81</v>
      </c>
      <c r="B49" s="6" t="s">
        <v>0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27.75" customHeight="1">
      <c r="A50" s="10" t="s">
        <v>82</v>
      </c>
      <c r="B50" s="6" t="s">
        <v>0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54.75" customHeight="1">
      <c r="A51" s="10" t="s">
        <v>83</v>
      </c>
      <c r="B51" s="6" t="s">
        <v>1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30.75" customHeight="1">
      <c r="A52" s="10" t="s">
        <v>84</v>
      </c>
      <c r="B52" s="6" t="s">
        <v>0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41.25" customHeight="1">
      <c r="A53" s="10" t="s">
        <v>85</v>
      </c>
      <c r="B53" s="6" t="s">
        <v>0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69" customHeight="1">
      <c r="A54" s="10" t="s">
        <v>86</v>
      </c>
      <c r="B54" s="6" t="s">
        <v>1</v>
      </c>
      <c r="C54" s="4">
        <v>0.3</v>
      </c>
      <c r="D54" s="26">
        <f aca="true" t="shared" si="0" ref="D54:K54">C54*D55*D56/10000</f>
        <v>0.20008019999999999</v>
      </c>
      <c r="E54" s="26">
        <f t="shared" si="0"/>
        <v>0.20808340799999997</v>
      </c>
      <c r="F54" s="26">
        <v>0.2</v>
      </c>
      <c r="G54" s="26">
        <f t="shared" si="0"/>
        <v>0.216444</v>
      </c>
      <c r="H54" s="26">
        <f t="shared" si="0"/>
        <v>0.23490234432</v>
      </c>
      <c r="I54" s="26">
        <v>0.2</v>
      </c>
      <c r="J54" s="26">
        <f t="shared" si="0"/>
        <v>0.21897800000000003</v>
      </c>
      <c r="K54" s="26">
        <f t="shared" si="0"/>
        <v>0.24114733272000002</v>
      </c>
    </row>
    <row r="55" spans="1:11" ht="30.75" customHeight="1">
      <c r="A55" s="10" t="s">
        <v>87</v>
      </c>
      <c r="B55" s="6" t="s">
        <v>0</v>
      </c>
      <c r="C55" s="26">
        <v>94.4</v>
      </c>
      <c r="D55" s="4">
        <v>69.4</v>
      </c>
      <c r="E55" s="26">
        <v>100</v>
      </c>
      <c r="F55" s="26">
        <v>101</v>
      </c>
      <c r="G55" s="26">
        <v>102</v>
      </c>
      <c r="H55" s="26">
        <v>102</v>
      </c>
      <c r="I55" s="26">
        <v>102</v>
      </c>
      <c r="J55" s="26">
        <v>103</v>
      </c>
      <c r="K55" s="26">
        <v>103.5</v>
      </c>
    </row>
    <row r="56" spans="1:11" ht="32.25" customHeight="1">
      <c r="A56" s="10" t="s">
        <v>88</v>
      </c>
      <c r="B56" s="6" t="s">
        <v>0</v>
      </c>
      <c r="C56" s="26">
        <v>79.4</v>
      </c>
      <c r="D56" s="26">
        <v>96.1</v>
      </c>
      <c r="E56" s="26">
        <v>104</v>
      </c>
      <c r="F56" s="26">
        <v>104.9</v>
      </c>
      <c r="G56" s="26">
        <v>106.1</v>
      </c>
      <c r="H56" s="26">
        <v>106.4</v>
      </c>
      <c r="I56" s="4">
        <v>105.2</v>
      </c>
      <c r="J56" s="4">
        <v>106.3</v>
      </c>
      <c r="K56" s="4">
        <v>106.4</v>
      </c>
    </row>
    <row r="57" spans="1:11" ht="59.25" customHeight="1">
      <c r="A57" s="10" t="s">
        <v>89</v>
      </c>
      <c r="B57" s="6" t="s">
        <v>1</v>
      </c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40.5" customHeight="1">
      <c r="A58" s="10" t="s">
        <v>90</v>
      </c>
      <c r="B58" s="6" t="s">
        <v>0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42.75" customHeight="1">
      <c r="A59" s="10" t="s">
        <v>91</v>
      </c>
      <c r="B59" s="6" t="s">
        <v>0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51" customHeight="1">
      <c r="A60" s="10" t="s">
        <v>92</v>
      </c>
      <c r="B60" s="6" t="s">
        <v>1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48.75" customHeight="1">
      <c r="A61" s="10" t="s">
        <v>93</v>
      </c>
      <c r="B61" s="6" t="s">
        <v>0</v>
      </c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45" customHeight="1">
      <c r="A62" s="10" t="s">
        <v>94</v>
      </c>
      <c r="B62" s="6" t="s">
        <v>0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69" customHeight="1">
      <c r="A63" s="10" t="s">
        <v>95</v>
      </c>
      <c r="B63" s="6" t="s">
        <v>1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39" customHeight="1">
      <c r="A64" s="10" t="s">
        <v>96</v>
      </c>
      <c r="B64" s="6" t="s">
        <v>0</v>
      </c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38.25" customHeight="1">
      <c r="A65" s="10" t="s">
        <v>97</v>
      </c>
      <c r="B65" s="6" t="s">
        <v>0</v>
      </c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63.75">
      <c r="A66" s="10" t="s">
        <v>98</v>
      </c>
      <c r="B66" s="6" t="s">
        <v>1</v>
      </c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38.25">
      <c r="A67" s="10" t="s">
        <v>99</v>
      </c>
      <c r="B67" s="6" t="s">
        <v>0</v>
      </c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30" customHeight="1">
      <c r="A68" s="10" t="s">
        <v>100</v>
      </c>
      <c r="B68" s="6" t="s">
        <v>0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48" customHeight="1">
      <c r="A69" s="10" t="s">
        <v>101</v>
      </c>
      <c r="B69" s="6" t="s">
        <v>1</v>
      </c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26.25" customHeight="1">
      <c r="A70" s="10" t="s">
        <v>102</v>
      </c>
      <c r="B70" s="6" t="s">
        <v>0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30.75" customHeight="1">
      <c r="A71" s="10" t="s">
        <v>103</v>
      </c>
      <c r="B71" s="6" t="s">
        <v>0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26.25" customHeight="1">
      <c r="A72" s="7" t="s">
        <v>104</v>
      </c>
      <c r="B72" s="6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51" customHeight="1">
      <c r="A73" s="10" t="s">
        <v>105</v>
      </c>
      <c r="B73" s="6" t="s">
        <v>1</v>
      </c>
      <c r="C73" s="26">
        <v>92</v>
      </c>
      <c r="D73" s="26">
        <v>117.8</v>
      </c>
      <c r="E73" s="26">
        <v>114.2</v>
      </c>
      <c r="F73" s="26">
        <v>122.3</v>
      </c>
      <c r="G73" s="26">
        <v>131.1</v>
      </c>
      <c r="H73" s="26">
        <v>140</v>
      </c>
      <c r="I73" s="26">
        <v>123.5</v>
      </c>
      <c r="J73" s="26">
        <v>133.7</v>
      </c>
      <c r="K73" s="26">
        <v>144.1</v>
      </c>
    </row>
    <row r="74" spans="1:11" ht="33.75" customHeight="1">
      <c r="A74" s="10" t="s">
        <v>106</v>
      </c>
      <c r="B74" s="6" t="s">
        <v>0</v>
      </c>
      <c r="C74" s="26">
        <v>98.7</v>
      </c>
      <c r="D74" s="4">
        <v>88.4</v>
      </c>
      <c r="E74" s="26">
        <v>90</v>
      </c>
      <c r="F74" s="26">
        <v>101</v>
      </c>
      <c r="G74" s="26">
        <v>102</v>
      </c>
      <c r="H74" s="26">
        <v>102</v>
      </c>
      <c r="I74" s="26">
        <v>102</v>
      </c>
      <c r="J74" s="26">
        <v>103</v>
      </c>
      <c r="K74" s="26">
        <v>103</v>
      </c>
    </row>
    <row r="75" spans="1:11" ht="30.75" customHeight="1">
      <c r="A75" s="10" t="s">
        <v>107</v>
      </c>
      <c r="B75" s="6" t="s">
        <v>0</v>
      </c>
      <c r="C75" s="4">
        <v>108.3</v>
      </c>
      <c r="D75" s="4">
        <v>144.9</v>
      </c>
      <c r="E75" s="26">
        <v>107.7</v>
      </c>
      <c r="F75" s="26">
        <v>106</v>
      </c>
      <c r="G75" s="26">
        <v>105.1</v>
      </c>
      <c r="H75" s="26">
        <v>104.7</v>
      </c>
      <c r="I75" s="26">
        <v>116.5</v>
      </c>
      <c r="J75" s="4">
        <v>127.2</v>
      </c>
      <c r="K75" s="4">
        <v>137.7</v>
      </c>
    </row>
    <row r="76" spans="1:11" ht="15.75">
      <c r="A76" s="5" t="s">
        <v>116</v>
      </c>
      <c r="B76" s="6"/>
      <c r="C76" s="43"/>
      <c r="D76" s="28"/>
      <c r="E76" s="28"/>
      <c r="F76" s="28"/>
      <c r="G76" s="28"/>
      <c r="H76" s="28"/>
      <c r="I76" s="28"/>
      <c r="J76" s="28"/>
      <c r="K76" s="28"/>
    </row>
    <row r="77" spans="1:11" ht="15.75">
      <c r="A77" s="11" t="s">
        <v>36</v>
      </c>
      <c r="B77" s="5" t="s">
        <v>108</v>
      </c>
      <c r="C77" s="43"/>
      <c r="D77" s="28"/>
      <c r="E77" s="28"/>
      <c r="F77" s="28"/>
      <c r="G77" s="28"/>
      <c r="H77" s="28"/>
      <c r="I77" s="28"/>
      <c r="J77" s="28"/>
      <c r="K77" s="28"/>
    </row>
    <row r="78" spans="1:11" ht="15.75">
      <c r="A78" s="11" t="s">
        <v>5</v>
      </c>
      <c r="B78" s="5"/>
      <c r="C78" s="43"/>
      <c r="D78" s="28"/>
      <c r="E78" s="28"/>
      <c r="F78" s="28"/>
      <c r="G78" s="28"/>
      <c r="H78" s="28"/>
      <c r="I78" s="28"/>
      <c r="J78" s="28"/>
      <c r="K78" s="28"/>
    </row>
    <row r="79" spans="1:11" ht="15.75">
      <c r="A79" s="11" t="s">
        <v>37</v>
      </c>
      <c r="B79" s="5" t="s">
        <v>108</v>
      </c>
      <c r="C79" s="43"/>
      <c r="D79" s="28"/>
      <c r="E79" s="28"/>
      <c r="F79" s="28"/>
      <c r="G79" s="28"/>
      <c r="H79" s="28"/>
      <c r="I79" s="28"/>
      <c r="J79" s="28"/>
      <c r="K79" s="28"/>
    </row>
    <row r="80" spans="1:11" ht="15.75">
      <c r="A80" s="11" t="s">
        <v>24</v>
      </c>
      <c r="B80" s="5" t="s">
        <v>108</v>
      </c>
      <c r="C80" s="43"/>
      <c r="D80" s="28"/>
      <c r="E80" s="28"/>
      <c r="F80" s="28"/>
      <c r="G80" s="28"/>
      <c r="H80" s="28"/>
      <c r="I80" s="28"/>
      <c r="J80" s="28"/>
      <c r="K80" s="28"/>
    </row>
    <row r="81" spans="1:11" ht="15.75">
      <c r="A81" s="11" t="s">
        <v>38</v>
      </c>
      <c r="B81" s="5" t="s">
        <v>108</v>
      </c>
      <c r="C81" s="43"/>
      <c r="D81" s="28"/>
      <c r="E81" s="28"/>
      <c r="F81" s="28"/>
      <c r="G81" s="28"/>
      <c r="H81" s="28"/>
      <c r="I81" s="28"/>
      <c r="J81" s="28"/>
      <c r="K81" s="28"/>
    </row>
    <row r="82" spans="1:11" ht="15.75">
      <c r="A82" s="11" t="s">
        <v>39</v>
      </c>
      <c r="B82" s="5" t="s">
        <v>108</v>
      </c>
      <c r="C82" s="43"/>
      <c r="D82" s="28"/>
      <c r="E82" s="28"/>
      <c r="F82" s="28"/>
      <c r="G82" s="28"/>
      <c r="H82" s="28"/>
      <c r="I82" s="28"/>
      <c r="J82" s="28"/>
      <c r="K82" s="28"/>
    </row>
    <row r="83" spans="1:11" ht="15.75">
      <c r="A83" s="11" t="s">
        <v>40</v>
      </c>
      <c r="B83" s="5" t="s">
        <v>108</v>
      </c>
      <c r="C83" s="43"/>
      <c r="D83" s="28"/>
      <c r="E83" s="28"/>
      <c r="F83" s="28"/>
      <c r="G83" s="28"/>
      <c r="H83" s="28"/>
      <c r="I83" s="28"/>
      <c r="J83" s="28"/>
      <c r="K83" s="28"/>
    </row>
    <row r="84" spans="1:11" ht="15.75">
      <c r="A84" s="11" t="s">
        <v>205</v>
      </c>
      <c r="B84" s="5" t="s">
        <v>108</v>
      </c>
      <c r="C84" s="43"/>
      <c r="D84" s="28"/>
      <c r="E84" s="28"/>
      <c r="F84" s="28"/>
      <c r="G84" s="28"/>
      <c r="H84" s="28"/>
      <c r="I84" s="28"/>
      <c r="J84" s="28"/>
      <c r="K84" s="28"/>
    </row>
    <row r="85" spans="1:11" ht="15.75">
      <c r="A85" s="11" t="s">
        <v>27</v>
      </c>
      <c r="B85" s="5" t="s">
        <v>108</v>
      </c>
      <c r="C85" s="43"/>
      <c r="D85" s="28"/>
      <c r="E85" s="28"/>
      <c r="F85" s="28"/>
      <c r="G85" s="28"/>
      <c r="H85" s="28"/>
      <c r="I85" s="28"/>
      <c r="J85" s="28"/>
      <c r="K85" s="28"/>
    </row>
    <row r="86" spans="1:11" ht="15.75">
      <c r="A86" s="11" t="s">
        <v>109</v>
      </c>
      <c r="B86" s="5" t="s">
        <v>108</v>
      </c>
      <c r="C86" s="43"/>
      <c r="D86" s="28"/>
      <c r="E86" s="28"/>
      <c r="F86" s="28"/>
      <c r="G86" s="28"/>
      <c r="H86" s="28"/>
      <c r="I86" s="28"/>
      <c r="J86" s="28"/>
      <c r="K86" s="28"/>
    </row>
    <row r="87" spans="1:11" ht="15.75">
      <c r="A87" s="11" t="s">
        <v>110</v>
      </c>
      <c r="B87" s="5" t="s">
        <v>11</v>
      </c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5.75">
      <c r="A88" s="11" t="s">
        <v>111</v>
      </c>
      <c r="B88" s="5" t="s">
        <v>11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5.75">
      <c r="A89" s="12" t="s">
        <v>208</v>
      </c>
      <c r="B89" s="6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5.75">
      <c r="A90" s="11" t="s">
        <v>112</v>
      </c>
      <c r="B90" s="6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5.75">
      <c r="A91" s="11" t="s">
        <v>155</v>
      </c>
      <c r="B91" s="6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38.25">
      <c r="A92" s="11" t="s">
        <v>156</v>
      </c>
      <c r="B92" s="6" t="s">
        <v>7</v>
      </c>
      <c r="C92" s="58">
        <v>7</v>
      </c>
      <c r="D92" s="58">
        <v>7</v>
      </c>
      <c r="E92" s="58">
        <v>5</v>
      </c>
      <c r="F92" s="58">
        <v>5</v>
      </c>
      <c r="G92" s="58">
        <v>5</v>
      </c>
      <c r="H92" s="58">
        <v>5</v>
      </c>
      <c r="I92" s="58">
        <v>5</v>
      </c>
      <c r="J92" s="58">
        <v>5</v>
      </c>
      <c r="K92" s="58">
        <v>5</v>
      </c>
    </row>
    <row r="93" spans="1:11" ht="15.75">
      <c r="A93" s="11" t="s">
        <v>204</v>
      </c>
      <c r="B93" s="6" t="s">
        <v>7</v>
      </c>
      <c r="C93" s="58">
        <v>427</v>
      </c>
      <c r="D93" s="58">
        <v>427</v>
      </c>
      <c r="E93" s="58">
        <v>427</v>
      </c>
      <c r="F93" s="58">
        <v>427</v>
      </c>
      <c r="G93" s="58">
        <v>427</v>
      </c>
      <c r="H93" s="58">
        <v>427</v>
      </c>
      <c r="I93" s="58">
        <v>427</v>
      </c>
      <c r="J93" s="58">
        <v>427</v>
      </c>
      <c r="K93" s="58">
        <v>427</v>
      </c>
    </row>
    <row r="94" spans="1:11" ht="15.75">
      <c r="A94" s="11" t="s">
        <v>203</v>
      </c>
      <c r="B94" s="6" t="s">
        <v>7</v>
      </c>
      <c r="C94" s="58">
        <v>7885</v>
      </c>
      <c r="D94" s="58">
        <v>7885</v>
      </c>
      <c r="E94" s="58">
        <v>7885</v>
      </c>
      <c r="F94" s="58">
        <v>7885</v>
      </c>
      <c r="G94" s="58">
        <v>7885</v>
      </c>
      <c r="H94" s="58">
        <v>7885</v>
      </c>
      <c r="I94" s="58">
        <v>7885</v>
      </c>
      <c r="J94" s="58">
        <v>7885</v>
      </c>
      <c r="K94" s="58">
        <v>7885</v>
      </c>
    </row>
    <row r="95" spans="1:11" ht="33.75" customHeight="1">
      <c r="A95" s="11" t="s">
        <v>33</v>
      </c>
      <c r="B95" s="6" t="s">
        <v>1</v>
      </c>
      <c r="C95" s="58">
        <v>2697.3</v>
      </c>
      <c r="D95" s="58">
        <v>2762.9</v>
      </c>
      <c r="E95" s="59">
        <v>2903</v>
      </c>
      <c r="F95" s="59">
        <v>3124.8</v>
      </c>
      <c r="G95" s="59">
        <v>4049.1</v>
      </c>
      <c r="H95" s="59">
        <v>6428.1</v>
      </c>
      <c r="I95" s="59">
        <v>3137.9</v>
      </c>
      <c r="J95" s="59">
        <v>5382.5</v>
      </c>
      <c r="K95" s="59">
        <v>7036.7</v>
      </c>
    </row>
    <row r="96" spans="1:11" ht="38.25">
      <c r="A96" s="11" t="s">
        <v>113</v>
      </c>
      <c r="B96" s="6" t="s">
        <v>2</v>
      </c>
      <c r="C96" s="58">
        <v>98.6</v>
      </c>
      <c r="D96" s="58">
        <v>100.4</v>
      </c>
      <c r="E96" s="58">
        <v>100.4</v>
      </c>
      <c r="F96" s="58">
        <v>101.7</v>
      </c>
      <c r="G96" s="58">
        <v>123.1</v>
      </c>
      <c r="H96" s="58">
        <v>152.6</v>
      </c>
      <c r="I96" s="58">
        <v>103.1</v>
      </c>
      <c r="J96" s="58">
        <v>165.4</v>
      </c>
      <c r="K96" s="58">
        <v>127.3</v>
      </c>
    </row>
    <row r="97" spans="1:11" ht="15.75">
      <c r="A97" s="11" t="s">
        <v>114</v>
      </c>
      <c r="B97" s="6" t="s">
        <v>0</v>
      </c>
      <c r="C97" s="59">
        <v>108</v>
      </c>
      <c r="D97" s="59">
        <v>102</v>
      </c>
      <c r="E97" s="59">
        <v>104.6</v>
      </c>
      <c r="F97" s="59">
        <v>105.8</v>
      </c>
      <c r="G97" s="59">
        <v>104.8</v>
      </c>
      <c r="H97" s="59">
        <v>104</v>
      </c>
      <c r="I97" s="59">
        <v>104.8</v>
      </c>
      <c r="J97" s="59">
        <v>103.7</v>
      </c>
      <c r="K97" s="59">
        <v>102.7</v>
      </c>
    </row>
    <row r="98" spans="1:11" ht="15.75">
      <c r="A98" s="11" t="s">
        <v>5</v>
      </c>
      <c r="B98" s="6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5.75">
      <c r="A99" s="11" t="s">
        <v>32</v>
      </c>
      <c r="B99" s="6" t="s">
        <v>1</v>
      </c>
      <c r="C99" s="58">
        <v>29.1</v>
      </c>
      <c r="D99" s="58">
        <v>79.9</v>
      </c>
      <c r="E99" s="58">
        <v>84.2</v>
      </c>
      <c r="F99" s="58">
        <v>90.4</v>
      </c>
      <c r="G99" s="58">
        <v>767.2</v>
      </c>
      <c r="H99" s="58">
        <v>2909.5</v>
      </c>
      <c r="I99" s="58">
        <v>90.7</v>
      </c>
      <c r="J99" s="58">
        <v>2099.9</v>
      </c>
      <c r="K99" s="58">
        <v>3519.8</v>
      </c>
    </row>
    <row r="100" spans="1:11" ht="38.25">
      <c r="A100" s="11" t="s">
        <v>113</v>
      </c>
      <c r="B100" s="6" t="s">
        <v>2</v>
      </c>
      <c r="C100" s="58">
        <v>121.8</v>
      </c>
      <c r="D100" s="58">
        <v>254.7</v>
      </c>
      <c r="E100" s="58">
        <v>100.8</v>
      </c>
      <c r="F100" s="58">
        <v>101.5</v>
      </c>
      <c r="G100" s="58">
        <v>807.3</v>
      </c>
      <c r="H100" s="58">
        <v>364.7</v>
      </c>
      <c r="I100" s="58">
        <v>102.7</v>
      </c>
      <c r="J100" s="59">
        <v>2233</v>
      </c>
      <c r="K100" s="58">
        <v>163.2</v>
      </c>
    </row>
    <row r="101" spans="1:11" ht="15.75">
      <c r="A101" s="11" t="s">
        <v>114</v>
      </c>
      <c r="B101" s="6" t="s">
        <v>0</v>
      </c>
      <c r="C101" s="58">
        <v>112.5</v>
      </c>
      <c r="D101" s="58">
        <v>107.8</v>
      </c>
      <c r="E101" s="58">
        <v>104.6</v>
      </c>
      <c r="F101" s="59">
        <v>105.8</v>
      </c>
      <c r="G101" s="58">
        <v>104.8</v>
      </c>
      <c r="H101" s="58">
        <v>104</v>
      </c>
      <c r="I101" s="59">
        <v>104.8</v>
      </c>
      <c r="J101" s="58">
        <v>103.7</v>
      </c>
      <c r="K101" s="58">
        <v>102.7</v>
      </c>
    </row>
    <row r="102" spans="1:11" ht="15.75">
      <c r="A102" s="11" t="s">
        <v>31</v>
      </c>
      <c r="B102" s="6" t="s">
        <v>1</v>
      </c>
      <c r="C102" s="58">
        <v>1464.9</v>
      </c>
      <c r="D102" s="58">
        <v>1762.2</v>
      </c>
      <c r="E102" s="58">
        <v>1853.9</v>
      </c>
      <c r="F102" s="58">
        <v>2003.3</v>
      </c>
      <c r="G102" s="58">
        <v>2168.8</v>
      </c>
      <c r="H102" s="58">
        <v>2328.7</v>
      </c>
      <c r="I102" s="58">
        <v>2009.8</v>
      </c>
      <c r="J102" s="58">
        <v>2170.4</v>
      </c>
      <c r="K102" s="58">
        <v>2330.8</v>
      </c>
    </row>
    <row r="103" spans="1:11" ht="38.25">
      <c r="A103" s="11" t="s">
        <v>113</v>
      </c>
      <c r="B103" s="6" t="s">
        <v>2</v>
      </c>
      <c r="C103" s="58">
        <v>99.5</v>
      </c>
      <c r="D103" s="58">
        <v>117.9</v>
      </c>
      <c r="E103" s="58">
        <v>100.6</v>
      </c>
      <c r="F103" s="58">
        <v>102.1</v>
      </c>
      <c r="G103" s="59">
        <v>103</v>
      </c>
      <c r="H103" s="58">
        <v>103.2</v>
      </c>
      <c r="I103" s="58">
        <v>103.4</v>
      </c>
      <c r="J103" s="58">
        <v>104.1</v>
      </c>
      <c r="K103" s="58">
        <v>104.6</v>
      </c>
    </row>
    <row r="104" spans="1:11" ht="15.75">
      <c r="A104" s="11" t="s">
        <v>114</v>
      </c>
      <c r="B104" s="6" t="s">
        <v>0</v>
      </c>
      <c r="C104" s="58">
        <v>112.7</v>
      </c>
      <c r="D104" s="59">
        <v>102</v>
      </c>
      <c r="E104" s="58">
        <v>104.6</v>
      </c>
      <c r="F104" s="58">
        <v>105.8</v>
      </c>
      <c r="G104" s="58">
        <v>104.8</v>
      </c>
      <c r="H104" s="59">
        <v>104</v>
      </c>
      <c r="I104" s="58">
        <v>104.8</v>
      </c>
      <c r="J104" s="58">
        <v>103.7</v>
      </c>
      <c r="K104" s="58">
        <v>102.7</v>
      </c>
    </row>
    <row r="105" spans="1:11" ht="15.75">
      <c r="A105" s="11" t="s">
        <v>115</v>
      </c>
      <c r="B105" s="6" t="s">
        <v>1</v>
      </c>
      <c r="C105" s="58">
        <v>1203.2</v>
      </c>
      <c r="D105" s="58">
        <v>920.8</v>
      </c>
      <c r="E105" s="58">
        <v>964.8</v>
      </c>
      <c r="F105" s="58">
        <v>1031.1</v>
      </c>
      <c r="G105" s="59">
        <v>1112</v>
      </c>
      <c r="H105" s="58">
        <v>1185.4</v>
      </c>
      <c r="I105" s="58">
        <v>1037.4</v>
      </c>
      <c r="J105" s="58">
        <v>1112.2</v>
      </c>
      <c r="K105" s="58">
        <v>1186.1</v>
      </c>
    </row>
    <row r="106" spans="1:11" ht="38.25">
      <c r="A106" s="11" t="s">
        <v>113</v>
      </c>
      <c r="B106" s="6" t="s">
        <v>2</v>
      </c>
      <c r="C106" s="58">
        <v>97.1</v>
      </c>
      <c r="D106" s="58">
        <v>75.8</v>
      </c>
      <c r="E106" s="58">
        <v>100.2</v>
      </c>
      <c r="F106" s="59">
        <v>101</v>
      </c>
      <c r="G106" s="58">
        <v>102.3</v>
      </c>
      <c r="H106" s="58">
        <v>102.5</v>
      </c>
      <c r="I106" s="58">
        <v>102.6</v>
      </c>
      <c r="J106" s="58">
        <v>103.4</v>
      </c>
      <c r="K106" s="58">
        <v>103.8</v>
      </c>
    </row>
    <row r="107" spans="1:11" ht="15.75">
      <c r="A107" s="11" t="s">
        <v>114</v>
      </c>
      <c r="B107" s="6" t="s">
        <v>0</v>
      </c>
      <c r="C107" s="58">
        <v>102.8</v>
      </c>
      <c r="D107" s="59">
        <v>101</v>
      </c>
      <c r="E107" s="58">
        <v>104.6</v>
      </c>
      <c r="F107" s="58">
        <v>105.8</v>
      </c>
      <c r="G107" s="58">
        <v>104.8</v>
      </c>
      <c r="H107" s="59">
        <v>104</v>
      </c>
      <c r="I107" s="58">
        <v>104.8</v>
      </c>
      <c r="J107" s="58">
        <v>103.7</v>
      </c>
      <c r="K107" s="58">
        <v>102.7</v>
      </c>
    </row>
    <row r="108" spans="1:11" ht="15.75">
      <c r="A108" s="11" t="s">
        <v>157</v>
      </c>
      <c r="B108" s="6" t="s">
        <v>158</v>
      </c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5.75">
      <c r="A109" s="11" t="s">
        <v>159</v>
      </c>
      <c r="B109" s="6" t="s">
        <v>158</v>
      </c>
      <c r="C109" s="59">
        <v>2585</v>
      </c>
      <c r="D109" s="59">
        <v>2300</v>
      </c>
      <c r="E109" s="59">
        <v>936</v>
      </c>
      <c r="F109" s="59">
        <v>995</v>
      </c>
      <c r="G109" s="58">
        <v>1037.7</v>
      </c>
      <c r="H109" s="58">
        <v>1066.4</v>
      </c>
      <c r="I109" s="59">
        <v>995</v>
      </c>
      <c r="J109" s="58">
        <v>1037.7</v>
      </c>
      <c r="K109" s="58">
        <v>1066.4</v>
      </c>
    </row>
    <row r="110" spans="1:11" ht="15.75">
      <c r="A110" s="11" t="s">
        <v>160</v>
      </c>
      <c r="B110" s="6" t="s">
        <v>158</v>
      </c>
      <c r="C110" s="59">
        <v>0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</row>
    <row r="111" spans="1:11" ht="15.75">
      <c r="A111" s="11" t="s">
        <v>161</v>
      </c>
      <c r="B111" s="6" t="s">
        <v>158</v>
      </c>
      <c r="C111" s="58">
        <v>442.5</v>
      </c>
      <c r="D111" s="59">
        <v>383</v>
      </c>
      <c r="E111" s="59">
        <v>383</v>
      </c>
      <c r="F111" s="58">
        <v>388.2</v>
      </c>
      <c r="G111" s="58">
        <v>393.9</v>
      </c>
      <c r="H111" s="58">
        <v>399.9</v>
      </c>
      <c r="I111" s="58">
        <v>388.2</v>
      </c>
      <c r="J111" s="58">
        <v>393.9</v>
      </c>
      <c r="K111" s="58">
        <v>399.9</v>
      </c>
    </row>
    <row r="112" spans="1:11" ht="15.75">
      <c r="A112" s="11" t="s">
        <v>162</v>
      </c>
      <c r="B112" s="6" t="s">
        <v>158</v>
      </c>
      <c r="C112" s="59">
        <v>3449</v>
      </c>
      <c r="D112" s="59">
        <v>3806</v>
      </c>
      <c r="E112" s="59">
        <v>3806</v>
      </c>
      <c r="F112" s="58">
        <v>3894.6</v>
      </c>
      <c r="G112" s="58">
        <v>5009.8</v>
      </c>
      <c r="H112" s="58">
        <v>8085.9</v>
      </c>
      <c r="I112" s="58">
        <v>3894.6</v>
      </c>
      <c r="J112" s="58">
        <v>5009.8</v>
      </c>
      <c r="K112" s="58">
        <v>8085.9</v>
      </c>
    </row>
    <row r="113" spans="1:11" ht="15.75">
      <c r="A113" s="11" t="s">
        <v>163</v>
      </c>
      <c r="B113" s="6" t="s">
        <v>158</v>
      </c>
      <c r="C113" s="59">
        <v>660</v>
      </c>
      <c r="D113" s="58">
        <v>538.5</v>
      </c>
      <c r="E113" s="58">
        <v>617.7</v>
      </c>
      <c r="F113" s="58">
        <v>635.9</v>
      </c>
      <c r="G113" s="58">
        <v>646.6</v>
      </c>
      <c r="H113" s="58">
        <v>656.3</v>
      </c>
      <c r="I113" s="58">
        <v>635.9</v>
      </c>
      <c r="J113" s="58">
        <v>646.6</v>
      </c>
      <c r="K113" s="58">
        <v>656.3</v>
      </c>
    </row>
    <row r="114" spans="1:11" ht="30" customHeight="1">
      <c r="A114" s="11" t="s">
        <v>164</v>
      </c>
      <c r="B114" s="6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5.75">
      <c r="A115" s="11" t="s">
        <v>165</v>
      </c>
      <c r="B115" s="6" t="s">
        <v>166</v>
      </c>
      <c r="C115" s="59">
        <v>2541</v>
      </c>
      <c r="D115" s="58">
        <v>1873.3</v>
      </c>
      <c r="E115" s="58">
        <v>762.4</v>
      </c>
      <c r="F115" s="58">
        <v>820.1</v>
      </c>
      <c r="G115" s="58">
        <v>860.6</v>
      </c>
      <c r="H115" s="58">
        <v>886.3</v>
      </c>
      <c r="I115" s="58">
        <v>820.1</v>
      </c>
      <c r="J115" s="58">
        <v>860.6</v>
      </c>
      <c r="K115" s="58">
        <v>895.2</v>
      </c>
    </row>
    <row r="116" spans="1:11" ht="15.75">
      <c r="A116" s="11" t="s">
        <v>160</v>
      </c>
      <c r="B116" s="6" t="s">
        <v>166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</row>
    <row r="117" spans="1:11" ht="15.75">
      <c r="A117" s="11" t="s">
        <v>161</v>
      </c>
      <c r="B117" s="6" t="s">
        <v>166</v>
      </c>
      <c r="C117" s="58">
        <v>6312.4</v>
      </c>
      <c r="D117" s="58">
        <v>6473.5</v>
      </c>
      <c r="E117" s="59">
        <v>6508</v>
      </c>
      <c r="F117" s="58">
        <v>6568.8</v>
      </c>
      <c r="G117" s="58">
        <v>6641.2</v>
      </c>
      <c r="H117" s="58">
        <v>6780.6</v>
      </c>
      <c r="I117" s="58">
        <v>6568.8</v>
      </c>
      <c r="J117" s="58">
        <v>6641.2</v>
      </c>
      <c r="K117" s="58">
        <v>6780.6</v>
      </c>
    </row>
    <row r="118" spans="1:11" ht="15.75">
      <c r="A118" s="11" t="s">
        <v>162</v>
      </c>
      <c r="B118" s="6" t="s">
        <v>166</v>
      </c>
      <c r="C118" s="58">
        <v>110748.8</v>
      </c>
      <c r="D118" s="58">
        <v>122244.2</v>
      </c>
      <c r="E118" s="59">
        <v>123363.1</v>
      </c>
      <c r="F118" s="58">
        <v>125955.4</v>
      </c>
      <c r="G118" s="59">
        <v>159954.9</v>
      </c>
      <c r="H118" s="59">
        <v>252562.3</v>
      </c>
      <c r="I118" s="58">
        <v>126399.3</v>
      </c>
      <c r="J118" s="58">
        <v>222183.8</v>
      </c>
      <c r="K118" s="58">
        <v>285195.1</v>
      </c>
    </row>
    <row r="119" spans="1:11" ht="15.75">
      <c r="A119" s="11" t="s">
        <v>163</v>
      </c>
      <c r="B119" s="6" t="s">
        <v>166</v>
      </c>
      <c r="C119" s="58">
        <v>16153.5</v>
      </c>
      <c r="D119" s="58">
        <v>14277.7</v>
      </c>
      <c r="E119" s="58">
        <v>14426.6</v>
      </c>
      <c r="F119" s="58">
        <v>14810.9</v>
      </c>
      <c r="G119" s="58">
        <v>14950.5</v>
      </c>
      <c r="H119" s="58">
        <v>15303.9</v>
      </c>
      <c r="I119" s="58">
        <v>14810.9</v>
      </c>
      <c r="J119" s="58">
        <v>14950.5</v>
      </c>
      <c r="K119" s="58">
        <v>15303.9</v>
      </c>
    </row>
    <row r="120" spans="1:11" ht="15.75">
      <c r="A120" s="11" t="s">
        <v>167</v>
      </c>
      <c r="B120" s="6" t="s">
        <v>166</v>
      </c>
      <c r="C120" s="58">
        <v>8080.8</v>
      </c>
      <c r="D120" s="59">
        <v>8536</v>
      </c>
      <c r="E120" s="59">
        <v>8800</v>
      </c>
      <c r="F120" s="58">
        <v>8873.8</v>
      </c>
      <c r="G120" s="58">
        <v>8982.7</v>
      </c>
      <c r="H120" s="58">
        <v>9266.3</v>
      </c>
      <c r="I120" s="58">
        <v>8900.5</v>
      </c>
      <c r="J120" s="58">
        <v>9072.5</v>
      </c>
      <c r="K120" s="58">
        <v>9353.3</v>
      </c>
    </row>
    <row r="121" spans="1:11" ht="15.75">
      <c r="A121" s="11" t="s">
        <v>168</v>
      </c>
      <c r="B121" s="6" t="s">
        <v>166</v>
      </c>
      <c r="C121" s="58">
        <v>8334.3</v>
      </c>
      <c r="D121" s="59">
        <v>9817</v>
      </c>
      <c r="E121" s="59">
        <v>9960</v>
      </c>
      <c r="F121" s="58">
        <v>10146.2</v>
      </c>
      <c r="G121" s="58">
        <v>10267.2</v>
      </c>
      <c r="H121" s="58">
        <v>10591.3</v>
      </c>
      <c r="I121" s="58">
        <v>10146.2</v>
      </c>
      <c r="J121" s="58">
        <v>10267.2</v>
      </c>
      <c r="K121" s="58">
        <v>10591.3</v>
      </c>
    </row>
    <row r="122" spans="1:11" ht="15.75">
      <c r="A122" s="11" t="s">
        <v>169</v>
      </c>
      <c r="B122" s="6" t="s">
        <v>170</v>
      </c>
      <c r="C122" s="58">
        <v>1234.2</v>
      </c>
      <c r="D122" s="58">
        <v>1194.7</v>
      </c>
      <c r="E122" s="59">
        <v>1275</v>
      </c>
      <c r="F122" s="58">
        <v>1287.5</v>
      </c>
      <c r="G122" s="58">
        <v>1300.1</v>
      </c>
      <c r="H122" s="58">
        <v>1320.2</v>
      </c>
      <c r="I122" s="58">
        <v>1290.6</v>
      </c>
      <c r="J122" s="58">
        <v>1308.6</v>
      </c>
      <c r="K122" s="58">
        <v>1328.8</v>
      </c>
    </row>
    <row r="123" spans="1:11" ht="15.75">
      <c r="A123" s="11" t="s">
        <v>171</v>
      </c>
      <c r="B123" s="6" t="s">
        <v>166</v>
      </c>
      <c r="C123" s="58">
        <v>677.8</v>
      </c>
      <c r="D123" s="58">
        <v>672.8</v>
      </c>
      <c r="E123" s="58">
        <v>675.3</v>
      </c>
      <c r="F123" s="58">
        <v>684.5</v>
      </c>
      <c r="G123" s="58">
        <v>699.8</v>
      </c>
      <c r="H123" s="59">
        <v>709</v>
      </c>
      <c r="I123" s="58">
        <v>684.5</v>
      </c>
      <c r="J123" s="58">
        <v>699.8</v>
      </c>
      <c r="K123" s="58">
        <v>709</v>
      </c>
    </row>
    <row r="124" spans="1:11" ht="15.75">
      <c r="A124" s="11" t="s">
        <v>172</v>
      </c>
      <c r="B124" s="6" t="s">
        <v>158</v>
      </c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5.75">
      <c r="A125" s="11" t="s">
        <v>159</v>
      </c>
      <c r="B125" s="6" t="s">
        <v>158</v>
      </c>
      <c r="C125" s="59">
        <v>1179</v>
      </c>
      <c r="D125" s="59">
        <v>938</v>
      </c>
      <c r="E125" s="59">
        <v>230</v>
      </c>
      <c r="F125" s="58">
        <v>234.6</v>
      </c>
      <c r="G125" s="58">
        <v>239.3</v>
      </c>
      <c r="H125" s="58">
        <v>244.1</v>
      </c>
      <c r="I125" s="58">
        <v>234.6</v>
      </c>
      <c r="J125" s="58">
        <v>239.3</v>
      </c>
      <c r="K125" s="58">
        <v>244.1</v>
      </c>
    </row>
    <row r="126" spans="1:11" ht="15.75">
      <c r="A126" s="11" t="s">
        <v>160</v>
      </c>
      <c r="B126" s="6" t="s">
        <v>158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</row>
    <row r="127" spans="1:11" ht="15.75">
      <c r="A127" s="11" t="s">
        <v>161</v>
      </c>
      <c r="B127" s="6" t="s">
        <v>158</v>
      </c>
      <c r="C127" s="58">
        <v>0.5</v>
      </c>
      <c r="D127" s="59">
        <v>1</v>
      </c>
      <c r="E127" s="59">
        <v>1</v>
      </c>
      <c r="F127" s="59">
        <v>1</v>
      </c>
      <c r="G127" s="59">
        <v>1</v>
      </c>
      <c r="H127" s="59">
        <v>1</v>
      </c>
      <c r="I127" s="59">
        <v>1</v>
      </c>
      <c r="J127" s="59">
        <v>1</v>
      </c>
      <c r="K127" s="59">
        <v>1</v>
      </c>
    </row>
    <row r="128" spans="1:11" ht="15.75">
      <c r="A128" s="11" t="s">
        <v>162</v>
      </c>
      <c r="B128" s="6" t="s">
        <v>158</v>
      </c>
      <c r="C128" s="59">
        <v>19</v>
      </c>
      <c r="D128" s="59">
        <v>128</v>
      </c>
      <c r="E128" s="59">
        <v>128</v>
      </c>
      <c r="F128" s="59">
        <v>132.5</v>
      </c>
      <c r="G128" s="59">
        <v>1132.5</v>
      </c>
      <c r="H128" s="58">
        <v>4142.4</v>
      </c>
      <c r="I128" s="59">
        <v>132.5</v>
      </c>
      <c r="J128" s="59">
        <v>1132.5</v>
      </c>
      <c r="K128" s="58">
        <v>4142.4</v>
      </c>
    </row>
    <row r="129" spans="1:11" ht="15.75">
      <c r="A129" s="11" t="s">
        <v>163</v>
      </c>
      <c r="B129" s="6" t="s">
        <v>158</v>
      </c>
      <c r="C129" s="59">
        <v>0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</row>
    <row r="130" spans="1:11" ht="15.75">
      <c r="A130" s="11" t="s">
        <v>173</v>
      </c>
      <c r="B130" s="6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5.75">
      <c r="A131" s="11" t="s">
        <v>165</v>
      </c>
      <c r="B131" s="6" t="s">
        <v>166</v>
      </c>
      <c r="C131" s="58">
        <v>1042.4</v>
      </c>
      <c r="D131" s="58">
        <v>42.5</v>
      </c>
      <c r="E131" s="58">
        <v>17.3</v>
      </c>
      <c r="F131" s="58">
        <v>17.6</v>
      </c>
      <c r="G131" s="59">
        <v>18</v>
      </c>
      <c r="H131" s="58">
        <v>18.4</v>
      </c>
      <c r="I131" s="58">
        <v>17.6</v>
      </c>
      <c r="J131" s="59">
        <v>18</v>
      </c>
      <c r="K131" s="58">
        <v>18.6</v>
      </c>
    </row>
    <row r="132" spans="1:11" ht="15.75">
      <c r="A132" s="11" t="s">
        <v>160</v>
      </c>
      <c r="B132" s="6" t="s">
        <v>166</v>
      </c>
      <c r="C132" s="59">
        <v>0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</row>
    <row r="133" spans="1:11" ht="15.75">
      <c r="A133" s="11" t="s">
        <v>161</v>
      </c>
      <c r="B133" s="6" t="s">
        <v>166</v>
      </c>
      <c r="C133" s="58">
        <v>5.7</v>
      </c>
      <c r="D133" s="58">
        <v>10.4</v>
      </c>
      <c r="E133" s="59">
        <v>10.4</v>
      </c>
      <c r="F133" s="59">
        <v>10.5</v>
      </c>
      <c r="G133" s="59">
        <v>10.8</v>
      </c>
      <c r="H133" s="59">
        <v>11</v>
      </c>
      <c r="I133" s="59">
        <v>10.5</v>
      </c>
      <c r="J133" s="59">
        <v>10.8</v>
      </c>
      <c r="K133" s="59">
        <v>11</v>
      </c>
    </row>
    <row r="134" spans="1:11" ht="15.75">
      <c r="A134" s="11" t="s">
        <v>162</v>
      </c>
      <c r="B134" s="6" t="s">
        <v>166</v>
      </c>
      <c r="C134" s="59">
        <v>860</v>
      </c>
      <c r="D134" s="58">
        <v>1657.9</v>
      </c>
      <c r="E134" s="59">
        <v>1674.5</v>
      </c>
      <c r="F134" s="59">
        <v>1741.5</v>
      </c>
      <c r="G134" s="59">
        <v>31758.9</v>
      </c>
      <c r="H134" s="59">
        <v>121776.3</v>
      </c>
      <c r="I134" s="59">
        <v>1758.2</v>
      </c>
      <c r="J134" s="59">
        <v>91775.8</v>
      </c>
      <c r="K134" s="58">
        <v>151793.4</v>
      </c>
    </row>
    <row r="135" spans="1:11" ht="15.75">
      <c r="A135" s="11" t="s">
        <v>163</v>
      </c>
      <c r="B135" s="6" t="s">
        <v>166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</row>
    <row r="136" spans="1:11" ht="15.75">
      <c r="A136" s="11" t="s">
        <v>167</v>
      </c>
      <c r="B136" s="6" t="s">
        <v>166</v>
      </c>
      <c r="C136" s="58">
        <v>35.5</v>
      </c>
      <c r="D136" s="58">
        <v>15.2</v>
      </c>
      <c r="E136" s="58">
        <v>15.3</v>
      </c>
      <c r="F136" s="58">
        <v>15.4</v>
      </c>
      <c r="G136" s="58">
        <v>15.5</v>
      </c>
      <c r="H136" s="58">
        <v>15.7</v>
      </c>
      <c r="I136" s="58">
        <v>15.5</v>
      </c>
      <c r="J136" s="58">
        <v>15.6</v>
      </c>
      <c r="K136" s="58">
        <v>15.8</v>
      </c>
    </row>
    <row r="137" spans="1:11" ht="15.75">
      <c r="A137" s="11" t="s">
        <v>168</v>
      </c>
      <c r="B137" s="6" t="s">
        <v>166</v>
      </c>
      <c r="C137" s="59">
        <v>0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</row>
    <row r="138" spans="1:11" ht="15.75">
      <c r="A138" s="11" t="s">
        <v>169</v>
      </c>
      <c r="B138" s="6" t="s">
        <v>170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</row>
    <row r="139" spans="1:11" ht="15.75">
      <c r="A139" s="11" t="s">
        <v>171</v>
      </c>
      <c r="B139" s="6" t="s">
        <v>166</v>
      </c>
      <c r="C139" s="58">
        <v>24.8</v>
      </c>
      <c r="D139" s="58">
        <v>27.9</v>
      </c>
      <c r="E139" s="59">
        <v>28</v>
      </c>
      <c r="F139" s="58">
        <v>29.4</v>
      </c>
      <c r="G139" s="58">
        <v>31.8</v>
      </c>
      <c r="H139" s="58">
        <v>32.4</v>
      </c>
      <c r="I139" s="58">
        <v>29.4</v>
      </c>
      <c r="J139" s="58">
        <v>31.8</v>
      </c>
      <c r="K139" s="58">
        <v>32.4</v>
      </c>
    </row>
    <row r="140" spans="1:11" ht="15.75">
      <c r="A140" s="11" t="s">
        <v>174</v>
      </c>
      <c r="B140" s="6" t="s">
        <v>158</v>
      </c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5.75">
      <c r="A141" s="11" t="s">
        <v>159</v>
      </c>
      <c r="B141" s="6" t="s">
        <v>158</v>
      </c>
      <c r="C141" s="59">
        <v>1406</v>
      </c>
      <c r="D141" s="59">
        <v>1362</v>
      </c>
      <c r="E141" s="59">
        <v>706</v>
      </c>
      <c r="F141" s="58">
        <v>760.4</v>
      </c>
      <c r="G141" s="58">
        <v>798.4</v>
      </c>
      <c r="H141" s="58">
        <v>822.3</v>
      </c>
      <c r="I141" s="58">
        <v>760.4</v>
      </c>
      <c r="J141" s="58">
        <v>798.4</v>
      </c>
      <c r="K141" s="58">
        <v>822.3</v>
      </c>
    </row>
    <row r="142" spans="1:11" ht="15.75">
      <c r="A142" s="11" t="s">
        <v>160</v>
      </c>
      <c r="B142" s="6" t="s">
        <v>158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</row>
    <row r="143" spans="1:11" ht="15.75">
      <c r="A143" s="11" t="s">
        <v>175</v>
      </c>
      <c r="B143" s="6" t="s">
        <v>158</v>
      </c>
      <c r="C143" s="59">
        <v>127</v>
      </c>
      <c r="D143" s="58">
        <v>70.5</v>
      </c>
      <c r="E143" s="58">
        <v>70.5</v>
      </c>
      <c r="F143" s="58">
        <v>72.6</v>
      </c>
      <c r="G143" s="58">
        <v>74.8</v>
      </c>
      <c r="H143" s="59">
        <v>77</v>
      </c>
      <c r="I143" s="58">
        <v>72.6</v>
      </c>
      <c r="J143" s="58">
        <v>74.8</v>
      </c>
      <c r="K143" s="59">
        <v>77</v>
      </c>
    </row>
    <row r="144" spans="1:11" ht="15.75">
      <c r="A144" s="11" t="s">
        <v>162</v>
      </c>
      <c r="B144" s="6" t="s">
        <v>158</v>
      </c>
      <c r="C144" s="59">
        <v>2122</v>
      </c>
      <c r="D144" s="59">
        <v>2366.5</v>
      </c>
      <c r="E144" s="58">
        <v>2366.5</v>
      </c>
      <c r="F144" s="58">
        <v>2437.5</v>
      </c>
      <c r="G144" s="59">
        <v>2539.4</v>
      </c>
      <c r="H144" s="58">
        <v>2585.6</v>
      </c>
      <c r="I144" s="58">
        <v>2437.5</v>
      </c>
      <c r="J144" s="59">
        <v>2539.4</v>
      </c>
      <c r="K144" s="58">
        <v>2585.6</v>
      </c>
    </row>
    <row r="145" spans="1:11" ht="15.75">
      <c r="A145" s="11" t="s">
        <v>163</v>
      </c>
      <c r="B145" s="6" t="s">
        <v>158</v>
      </c>
      <c r="C145" s="59">
        <v>648</v>
      </c>
      <c r="D145" s="59">
        <v>526.5</v>
      </c>
      <c r="E145" s="59">
        <v>605.1</v>
      </c>
      <c r="F145" s="59">
        <v>622.8</v>
      </c>
      <c r="G145" s="59">
        <v>632.9</v>
      </c>
      <c r="H145" s="59">
        <v>642.3</v>
      </c>
      <c r="I145" s="59">
        <v>622.8</v>
      </c>
      <c r="J145" s="59">
        <v>632.9</v>
      </c>
      <c r="K145" s="59">
        <v>642.3</v>
      </c>
    </row>
    <row r="146" spans="1:11" ht="15.75">
      <c r="A146" s="11" t="s">
        <v>176</v>
      </c>
      <c r="B146" s="6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5.75">
      <c r="A147" s="11" t="s">
        <v>165</v>
      </c>
      <c r="B147" s="6" t="s">
        <v>166</v>
      </c>
      <c r="C147" s="58">
        <v>1498.6</v>
      </c>
      <c r="D147" s="58">
        <v>1830.8</v>
      </c>
      <c r="E147" s="58">
        <v>745.1</v>
      </c>
      <c r="F147" s="58">
        <v>802.5</v>
      </c>
      <c r="G147" s="58">
        <v>842.6</v>
      </c>
      <c r="H147" s="58">
        <v>867.9</v>
      </c>
      <c r="I147" s="59">
        <v>802.5</v>
      </c>
      <c r="J147" s="58">
        <v>842.6</v>
      </c>
      <c r="K147" s="58">
        <v>876.6</v>
      </c>
    </row>
    <row r="148" spans="1:11" ht="15.75">
      <c r="A148" s="11" t="s">
        <v>160</v>
      </c>
      <c r="B148" s="6" t="s">
        <v>166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</row>
    <row r="149" spans="1:11" ht="15.75">
      <c r="A149" s="11" t="s">
        <v>161</v>
      </c>
      <c r="B149" s="6" t="s">
        <v>166</v>
      </c>
      <c r="C149" s="59">
        <v>1390</v>
      </c>
      <c r="D149" s="59">
        <v>1532</v>
      </c>
      <c r="E149" s="59">
        <v>1532</v>
      </c>
      <c r="F149" s="59">
        <v>1578</v>
      </c>
      <c r="G149" s="58">
        <v>1625.3</v>
      </c>
      <c r="H149" s="58">
        <v>1674.1</v>
      </c>
      <c r="I149" s="59">
        <v>1578</v>
      </c>
      <c r="J149" s="58">
        <v>1625.3</v>
      </c>
      <c r="K149" s="58">
        <v>1674.1</v>
      </c>
    </row>
    <row r="150" spans="1:11" ht="15.75">
      <c r="A150" s="11" t="s">
        <v>162</v>
      </c>
      <c r="B150" s="6" t="s">
        <v>166</v>
      </c>
      <c r="C150" s="59">
        <v>75773.6</v>
      </c>
      <c r="D150" s="59">
        <v>86091.1</v>
      </c>
      <c r="E150" s="59">
        <v>86952</v>
      </c>
      <c r="F150" s="59">
        <v>89373.8</v>
      </c>
      <c r="G150" s="59">
        <v>93007.5</v>
      </c>
      <c r="H150" s="59">
        <v>95069.7</v>
      </c>
      <c r="I150" s="59">
        <v>89731.3</v>
      </c>
      <c r="J150" s="59">
        <v>94867.7</v>
      </c>
      <c r="K150" s="59">
        <v>96971.1</v>
      </c>
    </row>
    <row r="151" spans="1:11" ht="15.75">
      <c r="A151" s="11" t="s">
        <v>163</v>
      </c>
      <c r="B151" s="6" t="s">
        <v>166</v>
      </c>
      <c r="C151" s="58">
        <v>15643.5</v>
      </c>
      <c r="D151" s="58">
        <v>13795.5</v>
      </c>
      <c r="E151" s="58">
        <v>13933.5</v>
      </c>
      <c r="F151" s="58">
        <v>14309.4</v>
      </c>
      <c r="G151" s="58">
        <v>14429.9</v>
      </c>
      <c r="H151" s="58">
        <v>14766.8</v>
      </c>
      <c r="I151" s="58">
        <v>14309.4</v>
      </c>
      <c r="J151" s="58">
        <v>14429.9</v>
      </c>
      <c r="K151" s="58">
        <v>14766.8</v>
      </c>
    </row>
    <row r="152" spans="1:11" ht="15.75">
      <c r="A152" s="11" t="s">
        <v>167</v>
      </c>
      <c r="B152" s="6" t="s">
        <v>166</v>
      </c>
      <c r="C152" s="58">
        <v>6693.8</v>
      </c>
      <c r="D152" s="58">
        <v>6831.2</v>
      </c>
      <c r="E152" s="58">
        <v>6984.7</v>
      </c>
      <c r="F152" s="58">
        <v>7022.4</v>
      </c>
      <c r="G152" s="58">
        <v>7112.8</v>
      </c>
      <c r="H152" s="58">
        <v>7377.7</v>
      </c>
      <c r="I152" s="58">
        <v>7043.5</v>
      </c>
      <c r="J152" s="58">
        <v>7183.9</v>
      </c>
      <c r="K152" s="58">
        <v>7451.5</v>
      </c>
    </row>
    <row r="153" spans="1:11" ht="15.75">
      <c r="A153" s="11" t="s">
        <v>168</v>
      </c>
      <c r="B153" s="6" t="s">
        <v>166</v>
      </c>
      <c r="C153" s="67">
        <v>4516</v>
      </c>
      <c r="D153" s="68">
        <v>4485.9</v>
      </c>
      <c r="E153" s="67">
        <v>4600</v>
      </c>
      <c r="F153" s="67">
        <v>4738</v>
      </c>
      <c r="G153" s="68">
        <v>4854.9</v>
      </c>
      <c r="H153" s="68">
        <v>5074.4</v>
      </c>
      <c r="I153" s="67">
        <v>4738</v>
      </c>
      <c r="J153" s="68">
        <v>4854.9</v>
      </c>
      <c r="K153" s="68">
        <v>5074.4</v>
      </c>
    </row>
    <row r="154" spans="1:11" ht="15.75">
      <c r="A154" s="11" t="s">
        <v>169</v>
      </c>
      <c r="B154" s="6" t="s">
        <v>166</v>
      </c>
      <c r="C154" s="59">
        <v>226</v>
      </c>
      <c r="D154" s="58">
        <v>221.5</v>
      </c>
      <c r="E154" s="59">
        <v>223</v>
      </c>
      <c r="F154" s="59">
        <v>225</v>
      </c>
      <c r="G154" s="59">
        <v>227</v>
      </c>
      <c r="H154" s="59">
        <v>231</v>
      </c>
      <c r="I154" s="59">
        <v>226</v>
      </c>
      <c r="J154" s="59">
        <v>228</v>
      </c>
      <c r="K154" s="59">
        <v>232</v>
      </c>
    </row>
    <row r="155" spans="1:11" ht="15.75">
      <c r="A155" s="11" t="s">
        <v>171</v>
      </c>
      <c r="B155" s="6" t="s">
        <v>166</v>
      </c>
      <c r="C155" s="58">
        <v>543.2</v>
      </c>
      <c r="D155" s="58">
        <v>543.6</v>
      </c>
      <c r="E155" s="59">
        <v>545</v>
      </c>
      <c r="F155" s="58">
        <v>550.1</v>
      </c>
      <c r="G155" s="59">
        <v>560</v>
      </c>
      <c r="H155" s="58">
        <v>565.6</v>
      </c>
      <c r="I155" s="58">
        <v>550.1</v>
      </c>
      <c r="J155" s="59">
        <v>560</v>
      </c>
      <c r="K155" s="58">
        <v>565.6</v>
      </c>
    </row>
    <row r="156" spans="1:11" ht="15.75">
      <c r="A156" s="11" t="s">
        <v>177</v>
      </c>
      <c r="B156" s="6" t="s">
        <v>158</v>
      </c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5.75">
      <c r="A157" s="11" t="s">
        <v>161</v>
      </c>
      <c r="B157" s="6" t="s">
        <v>158</v>
      </c>
      <c r="C157" s="59">
        <v>315</v>
      </c>
      <c r="D157" s="59">
        <v>311.5</v>
      </c>
      <c r="E157" s="59">
        <v>311.5</v>
      </c>
      <c r="F157" s="59">
        <v>314.6</v>
      </c>
      <c r="G157" s="59">
        <v>318.1</v>
      </c>
      <c r="H157" s="59">
        <v>321.9</v>
      </c>
      <c r="I157" s="59">
        <v>314.6</v>
      </c>
      <c r="J157" s="59">
        <v>318.1</v>
      </c>
      <c r="K157" s="59">
        <v>321.9</v>
      </c>
    </row>
    <row r="158" spans="1:11" ht="15.75">
      <c r="A158" s="11" t="s">
        <v>162</v>
      </c>
      <c r="B158" s="6" t="s">
        <v>158</v>
      </c>
      <c r="C158" s="59">
        <v>1308</v>
      </c>
      <c r="D158" s="59">
        <v>1311.5</v>
      </c>
      <c r="E158" s="59">
        <v>1311.5</v>
      </c>
      <c r="F158" s="59">
        <v>1324.6</v>
      </c>
      <c r="G158" s="59">
        <v>1337.9</v>
      </c>
      <c r="H158" s="59">
        <v>1357.9</v>
      </c>
      <c r="I158" s="59">
        <v>1324.6</v>
      </c>
      <c r="J158" s="59">
        <v>1337.9</v>
      </c>
      <c r="K158" s="59">
        <v>1357.9</v>
      </c>
    </row>
    <row r="159" spans="1:11" ht="15.75">
      <c r="A159" s="11" t="s">
        <v>163</v>
      </c>
      <c r="B159" s="6" t="s">
        <v>158</v>
      </c>
      <c r="C159" s="59">
        <v>12</v>
      </c>
      <c r="D159" s="59">
        <v>12</v>
      </c>
      <c r="E159" s="59">
        <v>12.6</v>
      </c>
      <c r="F159" s="59">
        <v>13.1</v>
      </c>
      <c r="G159" s="59">
        <v>13.7</v>
      </c>
      <c r="H159" s="59">
        <v>14</v>
      </c>
      <c r="I159" s="59">
        <v>13.1</v>
      </c>
      <c r="J159" s="59">
        <v>13.7</v>
      </c>
      <c r="K159" s="59">
        <v>14</v>
      </c>
    </row>
    <row r="160" spans="1:11" ht="15.75">
      <c r="A160" s="11" t="s">
        <v>178</v>
      </c>
      <c r="B160" s="6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5.75">
      <c r="A161" s="11" t="s">
        <v>161</v>
      </c>
      <c r="B161" s="6" t="s">
        <v>166</v>
      </c>
      <c r="C161" s="58">
        <v>4916.7</v>
      </c>
      <c r="D161" s="58">
        <v>4931.1</v>
      </c>
      <c r="E161" s="58">
        <v>4965.6</v>
      </c>
      <c r="F161" s="58">
        <v>4980.3</v>
      </c>
      <c r="G161" s="58">
        <v>5005.1</v>
      </c>
      <c r="H161" s="58">
        <v>5095.5</v>
      </c>
      <c r="I161" s="58">
        <v>4980.3</v>
      </c>
      <c r="J161" s="58">
        <v>5005.1</v>
      </c>
      <c r="K161" s="58">
        <v>5095.5</v>
      </c>
    </row>
    <row r="162" spans="1:11" ht="15.75">
      <c r="A162" s="11" t="s">
        <v>162</v>
      </c>
      <c r="B162" s="6" t="s">
        <v>166</v>
      </c>
      <c r="C162" s="58">
        <v>34115.2</v>
      </c>
      <c r="D162" s="58">
        <v>34495.2</v>
      </c>
      <c r="E162" s="58">
        <v>34736.6</v>
      </c>
      <c r="F162" s="58">
        <v>34840.1</v>
      </c>
      <c r="G162" s="58">
        <v>35188.5</v>
      </c>
      <c r="H162" s="58">
        <v>35716.3</v>
      </c>
      <c r="I162" s="58">
        <v>34909.8</v>
      </c>
      <c r="J162" s="58">
        <v>35540.4</v>
      </c>
      <c r="K162" s="58">
        <v>36430.6</v>
      </c>
    </row>
    <row r="163" spans="1:11" ht="15.75">
      <c r="A163" s="11" t="s">
        <v>163</v>
      </c>
      <c r="B163" s="6" t="s">
        <v>166</v>
      </c>
      <c r="C163" s="59">
        <v>510</v>
      </c>
      <c r="D163" s="58">
        <v>482.2</v>
      </c>
      <c r="E163" s="58">
        <v>493.1</v>
      </c>
      <c r="F163" s="58">
        <v>501.5</v>
      </c>
      <c r="G163" s="58">
        <v>520.6</v>
      </c>
      <c r="H163" s="58">
        <v>537.1</v>
      </c>
      <c r="I163" s="58">
        <v>501.5</v>
      </c>
      <c r="J163" s="58">
        <v>520.6</v>
      </c>
      <c r="K163" s="58">
        <v>537.1</v>
      </c>
    </row>
    <row r="164" spans="1:11" ht="15.75">
      <c r="A164" s="11" t="s">
        <v>167</v>
      </c>
      <c r="B164" s="6" t="s">
        <v>166</v>
      </c>
      <c r="C164" s="58">
        <v>1351.5</v>
      </c>
      <c r="D164" s="58">
        <v>1689.6</v>
      </c>
      <c r="E164" s="59">
        <v>1800</v>
      </c>
      <c r="F164" s="59">
        <v>1836</v>
      </c>
      <c r="G164" s="58">
        <v>1854.4</v>
      </c>
      <c r="H164" s="58">
        <v>1872.9</v>
      </c>
      <c r="I164" s="58">
        <v>1841.5</v>
      </c>
      <c r="J164" s="58">
        <v>1872.9</v>
      </c>
      <c r="K164" s="59">
        <v>1886</v>
      </c>
    </row>
    <row r="165" spans="1:11" ht="15.75">
      <c r="A165" s="11" t="s">
        <v>168</v>
      </c>
      <c r="B165" s="6" t="s">
        <v>166</v>
      </c>
      <c r="C165" s="59">
        <v>3818.3</v>
      </c>
      <c r="D165" s="59">
        <v>5331.1</v>
      </c>
      <c r="E165" s="59">
        <v>5360</v>
      </c>
      <c r="F165" s="59">
        <v>5408.2</v>
      </c>
      <c r="G165" s="59">
        <v>5412.3</v>
      </c>
      <c r="H165" s="59">
        <v>5516.9</v>
      </c>
      <c r="I165" s="59">
        <v>5408.2</v>
      </c>
      <c r="J165" s="59">
        <v>5412.3</v>
      </c>
      <c r="K165" s="59">
        <v>5516.9</v>
      </c>
    </row>
    <row r="166" spans="1:11" ht="15.75">
      <c r="A166" s="11" t="s">
        <v>169</v>
      </c>
      <c r="B166" s="6" t="s">
        <v>170</v>
      </c>
      <c r="C166" s="58">
        <v>1008.2</v>
      </c>
      <c r="D166" s="58">
        <v>973.2</v>
      </c>
      <c r="E166" s="59">
        <v>1052</v>
      </c>
      <c r="F166" s="58">
        <v>1062.5</v>
      </c>
      <c r="G166" s="58">
        <v>1073.1</v>
      </c>
      <c r="H166" s="58">
        <v>1089.2</v>
      </c>
      <c r="I166" s="58">
        <v>1064.6</v>
      </c>
      <c r="J166" s="58">
        <v>1080.6</v>
      </c>
      <c r="K166" s="58">
        <v>1096.8</v>
      </c>
    </row>
    <row r="167" spans="1:11" ht="15.75">
      <c r="A167" s="11" t="s">
        <v>171</v>
      </c>
      <c r="B167" s="6" t="s">
        <v>166</v>
      </c>
      <c r="C167" s="59">
        <v>109.8</v>
      </c>
      <c r="D167" s="59">
        <v>101.3</v>
      </c>
      <c r="E167" s="59">
        <v>102.3</v>
      </c>
      <c r="F167" s="59">
        <v>105</v>
      </c>
      <c r="G167" s="59">
        <v>108</v>
      </c>
      <c r="H167" s="59">
        <v>111</v>
      </c>
      <c r="I167" s="59">
        <v>105</v>
      </c>
      <c r="J167" s="59">
        <v>108</v>
      </c>
      <c r="K167" s="59">
        <v>111</v>
      </c>
    </row>
    <row r="168" spans="1:11" ht="15.75">
      <c r="A168" s="12" t="s">
        <v>221</v>
      </c>
      <c r="B168" s="6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1" ht="15.75">
      <c r="A169" s="5" t="s">
        <v>117</v>
      </c>
      <c r="B169" s="1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ht="15.75">
      <c r="A170" s="11" t="s">
        <v>118</v>
      </c>
      <c r="B170" s="5" t="s">
        <v>4</v>
      </c>
      <c r="C170" s="58">
        <v>304.7</v>
      </c>
      <c r="D170" s="59">
        <v>364.6</v>
      </c>
      <c r="E170" s="59">
        <v>314.6</v>
      </c>
      <c r="F170" s="59">
        <v>364.6</v>
      </c>
      <c r="G170" s="59">
        <v>364.6</v>
      </c>
      <c r="H170" s="59">
        <v>364.6</v>
      </c>
      <c r="I170" s="59">
        <v>364.6</v>
      </c>
      <c r="J170" s="59">
        <v>364.6</v>
      </c>
      <c r="K170" s="59">
        <v>364.6</v>
      </c>
    </row>
    <row r="171" spans="1:11" ht="15.75">
      <c r="A171" s="5" t="s">
        <v>119</v>
      </c>
      <c r="B171" s="13"/>
      <c r="C171" s="28"/>
      <c r="D171" s="44"/>
      <c r="E171" s="44"/>
      <c r="F171" s="44"/>
      <c r="G171" s="44"/>
      <c r="H171" s="44"/>
      <c r="I171" s="44"/>
      <c r="J171" s="44"/>
      <c r="K171" s="44"/>
    </row>
    <row r="172" spans="1:11" ht="15.75">
      <c r="A172" s="11" t="s">
        <v>34</v>
      </c>
      <c r="B172" s="5" t="s">
        <v>25</v>
      </c>
      <c r="C172" s="59">
        <v>0</v>
      </c>
      <c r="D172" s="60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</row>
    <row r="173" spans="1:11" ht="15.75">
      <c r="A173" s="11" t="s">
        <v>120</v>
      </c>
      <c r="B173" s="5" t="s">
        <v>11</v>
      </c>
      <c r="C173" s="26">
        <v>0</v>
      </c>
      <c r="D173" s="59">
        <v>0</v>
      </c>
      <c r="E173" s="59">
        <v>15</v>
      </c>
      <c r="F173" s="59">
        <v>18.5</v>
      </c>
      <c r="G173" s="59">
        <v>31</v>
      </c>
      <c r="H173" s="59">
        <v>31</v>
      </c>
      <c r="I173" s="59">
        <v>18.5</v>
      </c>
      <c r="J173" s="59">
        <v>31</v>
      </c>
      <c r="K173" s="59">
        <v>31</v>
      </c>
    </row>
    <row r="174" spans="1:11" ht="15.75">
      <c r="A174" s="11" t="s">
        <v>121</v>
      </c>
      <c r="B174" s="5" t="s">
        <v>1</v>
      </c>
      <c r="C174" s="26">
        <v>0</v>
      </c>
      <c r="D174" s="59">
        <v>0</v>
      </c>
      <c r="E174" s="59">
        <v>0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</row>
    <row r="175" spans="1:11" ht="15.75">
      <c r="A175" s="11"/>
      <c r="B175" s="5" t="s">
        <v>11</v>
      </c>
      <c r="C175" s="26">
        <v>0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</row>
    <row r="176" spans="1:11" ht="15.75">
      <c r="A176" s="11" t="s">
        <v>122</v>
      </c>
      <c r="B176" s="5" t="s">
        <v>1</v>
      </c>
      <c r="C176" s="26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</row>
    <row r="177" spans="1:11" ht="15.75">
      <c r="A177" s="11"/>
      <c r="B177" s="5" t="s">
        <v>11</v>
      </c>
      <c r="C177" s="26">
        <v>0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</row>
    <row r="178" spans="1:11" ht="15.75">
      <c r="A178" s="11" t="s">
        <v>123</v>
      </c>
      <c r="B178" s="5" t="s">
        <v>1</v>
      </c>
      <c r="C178" s="26">
        <v>9.3</v>
      </c>
      <c r="D178" s="59">
        <v>2.2</v>
      </c>
      <c r="E178" s="59">
        <v>0.6</v>
      </c>
      <c r="F178" s="59">
        <v>0.6</v>
      </c>
      <c r="G178" s="59">
        <v>0.7</v>
      </c>
      <c r="H178" s="59">
        <v>0.8</v>
      </c>
      <c r="I178" s="59">
        <v>0.6</v>
      </c>
      <c r="J178" s="59">
        <v>0.7</v>
      </c>
      <c r="K178" s="59">
        <v>0.8</v>
      </c>
    </row>
    <row r="179" spans="1:11" ht="15.75">
      <c r="A179" s="11"/>
      <c r="B179" s="5" t="s">
        <v>11</v>
      </c>
      <c r="C179" s="26">
        <v>316</v>
      </c>
      <c r="D179" s="59">
        <v>197.4</v>
      </c>
      <c r="E179" s="59">
        <v>29</v>
      </c>
      <c r="F179" s="59">
        <v>29</v>
      </c>
      <c r="G179" s="59">
        <v>39</v>
      </c>
      <c r="H179" s="59">
        <v>49</v>
      </c>
      <c r="I179" s="59">
        <v>29</v>
      </c>
      <c r="J179" s="59">
        <v>39</v>
      </c>
      <c r="K179" s="59">
        <v>49</v>
      </c>
    </row>
    <row r="180" spans="1:11" ht="15.75">
      <c r="A180" s="11" t="s">
        <v>19</v>
      </c>
      <c r="B180" s="13"/>
      <c r="C180" s="28"/>
      <c r="D180" s="44"/>
      <c r="E180" s="44"/>
      <c r="F180" s="44"/>
      <c r="G180" s="44"/>
      <c r="H180" s="44"/>
      <c r="I180" s="44"/>
      <c r="J180" s="44"/>
      <c r="K180" s="44"/>
    </row>
    <row r="181" spans="1:11" ht="15.75">
      <c r="A181" s="11" t="s">
        <v>124</v>
      </c>
      <c r="B181" s="5" t="s">
        <v>21</v>
      </c>
      <c r="C181" s="26">
        <v>1747.55</v>
      </c>
      <c r="D181" s="58">
        <v>727.55</v>
      </c>
      <c r="E181" s="58">
        <v>1720.95</v>
      </c>
      <c r="F181" s="58">
        <v>993.4</v>
      </c>
      <c r="G181" s="58">
        <v>993.4</v>
      </c>
      <c r="H181" s="58">
        <v>993.4</v>
      </c>
      <c r="I181" s="58">
        <v>993.4</v>
      </c>
      <c r="J181" s="58">
        <v>993.4</v>
      </c>
      <c r="K181" s="58">
        <v>993.4</v>
      </c>
    </row>
    <row r="182" spans="1:11" ht="15.75">
      <c r="A182" s="14"/>
      <c r="B182" s="13"/>
      <c r="C182" s="28"/>
      <c r="D182" s="44"/>
      <c r="E182" s="44"/>
      <c r="F182" s="44"/>
      <c r="G182" s="44"/>
      <c r="H182" s="44"/>
      <c r="I182" s="44"/>
      <c r="J182" s="44"/>
      <c r="K182" s="44"/>
    </row>
    <row r="183" spans="1:11" ht="15.75">
      <c r="A183" s="11" t="s">
        <v>20</v>
      </c>
      <c r="B183" s="13"/>
      <c r="C183" s="28"/>
      <c r="D183" s="44"/>
      <c r="E183" s="44"/>
      <c r="F183" s="44"/>
      <c r="G183" s="44"/>
      <c r="H183" s="44"/>
      <c r="I183" s="44"/>
      <c r="J183" s="44"/>
      <c r="K183" s="44"/>
    </row>
    <row r="184" spans="1:11" ht="15.75">
      <c r="A184" s="11" t="s">
        <v>125</v>
      </c>
      <c r="B184" s="5" t="s">
        <v>21</v>
      </c>
      <c r="C184" s="26">
        <v>0</v>
      </c>
      <c r="D184" s="59">
        <v>0</v>
      </c>
      <c r="E184" s="59">
        <v>0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</row>
    <row r="185" spans="1:11" ht="15.75">
      <c r="A185" s="5" t="s">
        <v>126</v>
      </c>
      <c r="B185" s="5"/>
      <c r="C185" s="43"/>
      <c r="D185" s="44"/>
      <c r="E185" s="44"/>
      <c r="F185" s="44"/>
      <c r="G185" s="44"/>
      <c r="H185" s="44"/>
      <c r="I185" s="44"/>
      <c r="J185" s="44"/>
      <c r="K185" s="44"/>
    </row>
    <row r="186" spans="1:11" ht="15.75">
      <c r="A186" s="11" t="s">
        <v>127</v>
      </c>
      <c r="B186" s="5" t="s">
        <v>1</v>
      </c>
      <c r="C186" s="27">
        <v>0.29</v>
      </c>
      <c r="D186" s="58">
        <v>0.29</v>
      </c>
      <c r="E186" s="58">
        <v>0.29</v>
      </c>
      <c r="F186" s="58">
        <v>0.29</v>
      </c>
      <c r="G186" s="58">
        <v>0.29</v>
      </c>
      <c r="H186" s="58">
        <v>0.29</v>
      </c>
      <c r="I186" s="58">
        <v>0.29</v>
      </c>
      <c r="J186" s="58">
        <v>0.29</v>
      </c>
      <c r="K186" s="58">
        <v>0.29</v>
      </c>
    </row>
    <row r="187" spans="1:11" ht="15.75">
      <c r="A187" s="5" t="s">
        <v>128</v>
      </c>
      <c r="B187" s="5"/>
      <c r="C187" s="28"/>
      <c r="D187" s="44"/>
      <c r="E187" s="44"/>
      <c r="F187" s="44"/>
      <c r="G187" s="44"/>
      <c r="H187" s="44"/>
      <c r="I187" s="44"/>
      <c r="J187" s="44"/>
      <c r="K187" s="44"/>
    </row>
    <row r="188" spans="1:11" ht="15.75">
      <c r="A188" s="11" t="s">
        <v>129</v>
      </c>
      <c r="B188" s="5" t="s">
        <v>217</v>
      </c>
      <c r="C188" s="27">
        <v>80.83</v>
      </c>
      <c r="D188" s="61">
        <v>87.26</v>
      </c>
      <c r="E188" s="61">
        <v>89.01</v>
      </c>
      <c r="F188" s="61">
        <v>89.9</v>
      </c>
      <c r="G188" s="61">
        <v>90.34</v>
      </c>
      <c r="H188" s="61">
        <v>90.98</v>
      </c>
      <c r="I188" s="61">
        <v>89.9</v>
      </c>
      <c r="J188" s="61">
        <v>90.34</v>
      </c>
      <c r="K188" s="61">
        <v>90.98</v>
      </c>
    </row>
    <row r="189" spans="1:11" ht="15.75">
      <c r="A189" s="11" t="s">
        <v>206</v>
      </c>
      <c r="B189" s="5" t="s">
        <v>217</v>
      </c>
      <c r="C189" s="51">
        <v>0.492</v>
      </c>
      <c r="D189" s="62">
        <v>0.951</v>
      </c>
      <c r="E189" s="62">
        <v>0.955</v>
      </c>
      <c r="F189" s="62">
        <v>0.965</v>
      </c>
      <c r="G189" s="62">
        <v>0.984</v>
      </c>
      <c r="H189" s="62">
        <v>0.994</v>
      </c>
      <c r="I189" s="62">
        <v>0.965</v>
      </c>
      <c r="J189" s="62">
        <v>0.984</v>
      </c>
      <c r="K189" s="62">
        <v>0.994</v>
      </c>
    </row>
    <row r="190" spans="1:11" ht="15.75">
      <c r="A190" s="11" t="s">
        <v>28</v>
      </c>
      <c r="B190" s="5" t="s">
        <v>8</v>
      </c>
      <c r="C190" s="26">
        <v>0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</row>
    <row r="191" spans="1:11" ht="15.75">
      <c r="A191" s="11" t="s">
        <v>12</v>
      </c>
      <c r="B191" s="5" t="s">
        <v>8</v>
      </c>
      <c r="C191" s="26">
        <v>0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</row>
    <row r="192" spans="1:11" ht="25.5">
      <c r="A192" s="11" t="s">
        <v>13</v>
      </c>
      <c r="B192" s="5" t="s">
        <v>21</v>
      </c>
      <c r="C192" s="63">
        <v>0.1307</v>
      </c>
      <c r="D192" s="64">
        <v>0.1288</v>
      </c>
      <c r="E192" s="64">
        <v>0.1306</v>
      </c>
      <c r="F192" s="64">
        <v>0.1312</v>
      </c>
      <c r="G192" s="64">
        <v>0.1316</v>
      </c>
      <c r="H192" s="64">
        <v>0.1319</v>
      </c>
      <c r="I192" s="64">
        <v>0.1312</v>
      </c>
      <c r="J192" s="64">
        <v>0.1316</v>
      </c>
      <c r="K192" s="64">
        <v>0.1319</v>
      </c>
    </row>
    <row r="193" spans="1:11" ht="15.75">
      <c r="A193" s="11" t="s">
        <v>22</v>
      </c>
      <c r="B193" s="5" t="s">
        <v>21</v>
      </c>
      <c r="C193" s="26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</row>
    <row r="194" spans="1:11" ht="15.75">
      <c r="A194" s="12" t="s">
        <v>209</v>
      </c>
      <c r="B194" s="5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 ht="15.75">
      <c r="A195" s="5" t="s">
        <v>130</v>
      </c>
      <c r="B195" s="6"/>
      <c r="C195" s="43"/>
      <c r="D195" s="43"/>
      <c r="E195" s="43"/>
      <c r="F195" s="43"/>
      <c r="G195" s="43"/>
      <c r="H195" s="43"/>
      <c r="I195" s="43"/>
      <c r="J195" s="43"/>
      <c r="K195" s="43"/>
    </row>
    <row r="196" spans="1:11" ht="15.75">
      <c r="A196" s="11" t="s">
        <v>181</v>
      </c>
      <c r="B196" s="5" t="s">
        <v>7</v>
      </c>
      <c r="C196" s="4">
        <v>65</v>
      </c>
      <c r="D196" s="4">
        <v>58</v>
      </c>
      <c r="E196" s="4">
        <v>64</v>
      </c>
      <c r="F196" s="4">
        <v>67</v>
      </c>
      <c r="G196" s="4">
        <v>70</v>
      </c>
      <c r="H196" s="4">
        <v>73</v>
      </c>
      <c r="I196" s="4">
        <v>68</v>
      </c>
      <c r="J196" s="4">
        <v>72</v>
      </c>
      <c r="K196" s="4">
        <v>76</v>
      </c>
    </row>
    <row r="197" spans="1:11" ht="15.75">
      <c r="A197" s="11" t="s">
        <v>182</v>
      </c>
      <c r="B197" s="5" t="s">
        <v>3</v>
      </c>
      <c r="C197" s="4">
        <v>0.391</v>
      </c>
      <c r="D197" s="51">
        <f>D199+D200+D201+D202+D203+D204+D205</f>
        <v>0.30000000000000004</v>
      </c>
      <c r="E197" s="51">
        <f>E199+E200+E201+E202+E203+E204+E205</f>
        <v>0.3320000000000001</v>
      </c>
      <c r="F197" s="51">
        <f>F199+F200+F201+F202+F203+F204+F205</f>
        <v>0.3460000000000001</v>
      </c>
      <c r="G197" s="51">
        <f>G199+G200+G201+G202+G203+G204+G205</f>
        <v>0.3580000000000001</v>
      </c>
      <c r="H197" s="66">
        <f>H199+H200+H201+H202+H203+H204+H205</f>
        <v>0.3740000000000001</v>
      </c>
      <c r="I197" s="66">
        <v>0.359</v>
      </c>
      <c r="J197" s="66">
        <v>0.371</v>
      </c>
      <c r="K197" s="66">
        <v>0.393</v>
      </c>
    </row>
    <row r="198" spans="1:11" ht="15.75">
      <c r="A198" s="11" t="s">
        <v>131</v>
      </c>
      <c r="B198" s="5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5.75">
      <c r="A199" s="11" t="s">
        <v>48</v>
      </c>
      <c r="B199" s="5" t="s">
        <v>3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</row>
    <row r="200" spans="1:11" ht="15.75">
      <c r="A200" s="11" t="s">
        <v>58</v>
      </c>
      <c r="B200" s="5" t="s">
        <v>3</v>
      </c>
      <c r="C200" s="4">
        <v>0.095</v>
      </c>
      <c r="D200" s="51">
        <v>0.08</v>
      </c>
      <c r="E200" s="51">
        <v>0.09</v>
      </c>
      <c r="F200" s="51">
        <v>0.092</v>
      </c>
      <c r="G200" s="51">
        <v>0.092</v>
      </c>
      <c r="H200" s="51">
        <v>0.093</v>
      </c>
      <c r="I200" s="51">
        <v>0.092</v>
      </c>
      <c r="J200" s="51">
        <v>0.093</v>
      </c>
      <c r="K200" s="51">
        <v>0.094</v>
      </c>
    </row>
    <row r="201" spans="1:11" ht="25.5">
      <c r="A201" s="11" t="s">
        <v>104</v>
      </c>
      <c r="B201" s="5" t="s">
        <v>3</v>
      </c>
      <c r="C201" s="4">
        <v>0.113</v>
      </c>
      <c r="D201" s="51">
        <v>0.1</v>
      </c>
      <c r="E201" s="51">
        <v>0.11</v>
      </c>
      <c r="F201" s="51">
        <v>0.113</v>
      </c>
      <c r="G201" s="51">
        <v>0.114</v>
      </c>
      <c r="H201" s="51">
        <v>0.115</v>
      </c>
      <c r="I201" s="51">
        <v>0.114</v>
      </c>
      <c r="J201" s="51">
        <v>0.115</v>
      </c>
      <c r="K201" s="51">
        <v>0.116</v>
      </c>
    </row>
    <row r="202" spans="1:11" ht="15.75">
      <c r="A202" s="11" t="s">
        <v>198</v>
      </c>
      <c r="B202" s="5" t="s">
        <v>3</v>
      </c>
      <c r="C202" s="51">
        <v>0.007</v>
      </c>
      <c r="D202" s="51">
        <v>0.007</v>
      </c>
      <c r="E202" s="51">
        <v>0.008</v>
      </c>
      <c r="F202" s="51">
        <v>0.009</v>
      </c>
      <c r="G202" s="51">
        <v>0.01</v>
      </c>
      <c r="H202" s="51">
        <v>0.012</v>
      </c>
      <c r="I202" s="51">
        <v>0.01</v>
      </c>
      <c r="J202" s="51">
        <v>0.011</v>
      </c>
      <c r="K202" s="51">
        <v>0.012</v>
      </c>
    </row>
    <row r="203" spans="1:11" ht="45" customHeight="1">
      <c r="A203" s="11" t="s">
        <v>199</v>
      </c>
      <c r="B203" s="5" t="s">
        <v>3</v>
      </c>
      <c r="C203" s="51">
        <v>0.14</v>
      </c>
      <c r="D203" s="51">
        <v>0.09</v>
      </c>
      <c r="E203" s="51">
        <v>0.092</v>
      </c>
      <c r="F203" s="51">
        <v>0.096</v>
      </c>
      <c r="G203" s="51">
        <v>0.097</v>
      </c>
      <c r="H203" s="51">
        <v>0.1</v>
      </c>
      <c r="I203" s="51">
        <v>0.098</v>
      </c>
      <c r="J203" s="51">
        <v>0.1</v>
      </c>
      <c r="K203" s="51">
        <v>0.11</v>
      </c>
    </row>
    <row r="204" spans="1:11" ht="15.75">
      <c r="A204" s="11" t="s">
        <v>200</v>
      </c>
      <c r="B204" s="5" t="s">
        <v>3</v>
      </c>
      <c r="C204" s="51">
        <v>0.02</v>
      </c>
      <c r="D204" s="51">
        <v>0.013</v>
      </c>
      <c r="E204" s="51">
        <v>0.017</v>
      </c>
      <c r="F204" s="51">
        <v>0.02</v>
      </c>
      <c r="G204" s="51">
        <v>0.025</v>
      </c>
      <c r="H204" s="51">
        <v>0.03</v>
      </c>
      <c r="I204" s="51">
        <v>0.025</v>
      </c>
      <c r="J204" s="51">
        <v>0.03</v>
      </c>
      <c r="K204" s="51">
        <v>0.035</v>
      </c>
    </row>
    <row r="205" spans="1:11" ht="15.75">
      <c r="A205" s="11" t="s">
        <v>201</v>
      </c>
      <c r="B205" s="5" t="s">
        <v>3</v>
      </c>
      <c r="C205" s="51">
        <v>0.016</v>
      </c>
      <c r="D205" s="51">
        <v>0.01</v>
      </c>
      <c r="E205" s="51">
        <v>0.015</v>
      </c>
      <c r="F205" s="51">
        <v>0.016</v>
      </c>
      <c r="G205" s="51">
        <v>0.02</v>
      </c>
      <c r="H205" s="51">
        <v>0.024</v>
      </c>
      <c r="I205" s="51">
        <v>0.02</v>
      </c>
      <c r="J205" s="51">
        <v>0.022</v>
      </c>
      <c r="K205" s="51">
        <v>0.026</v>
      </c>
    </row>
    <row r="206" spans="1:11" ht="32.25" customHeight="1">
      <c r="A206" s="11" t="s">
        <v>183</v>
      </c>
      <c r="B206" s="5" t="s">
        <v>3</v>
      </c>
      <c r="C206" s="51">
        <v>0.049</v>
      </c>
      <c r="D206" s="51">
        <v>0.049</v>
      </c>
      <c r="E206" s="51">
        <v>0.055</v>
      </c>
      <c r="F206" s="51">
        <v>0.056</v>
      </c>
      <c r="G206" s="51">
        <v>0.057</v>
      </c>
      <c r="H206" s="51">
        <v>0.058</v>
      </c>
      <c r="I206" s="51">
        <v>0.056</v>
      </c>
      <c r="J206" s="51">
        <v>0.058</v>
      </c>
      <c r="K206" s="51">
        <v>0.059</v>
      </c>
    </row>
    <row r="207" spans="1:11" ht="15.75">
      <c r="A207" s="11" t="s">
        <v>184</v>
      </c>
      <c r="B207" s="5" t="s">
        <v>197</v>
      </c>
      <c r="C207" s="51">
        <v>953.178</v>
      </c>
      <c r="D207" s="4">
        <v>797.69</v>
      </c>
      <c r="E207" s="51">
        <v>823.218</v>
      </c>
      <c r="F207" s="51">
        <v>849.561</v>
      </c>
      <c r="G207" s="51">
        <v>876.747</v>
      </c>
      <c r="H207" s="51">
        <v>904.803</v>
      </c>
      <c r="I207" s="51">
        <v>864.379</v>
      </c>
      <c r="J207" s="51">
        <v>907.598</v>
      </c>
      <c r="K207" s="51">
        <v>952.978</v>
      </c>
    </row>
    <row r="208" spans="1:11" ht="38.25">
      <c r="A208" s="11" t="s">
        <v>187</v>
      </c>
      <c r="B208" s="5" t="s">
        <v>196</v>
      </c>
      <c r="C208" s="27">
        <v>249.6</v>
      </c>
      <c r="D208" s="27">
        <v>73.41</v>
      </c>
      <c r="E208" s="27">
        <v>100.68</v>
      </c>
      <c r="F208" s="27">
        <v>99.9</v>
      </c>
      <c r="G208" s="27">
        <v>99.42</v>
      </c>
      <c r="H208" s="27">
        <v>101.08</v>
      </c>
      <c r="I208" s="27">
        <v>102.54</v>
      </c>
      <c r="J208" s="27">
        <v>102.64</v>
      </c>
      <c r="K208" s="27">
        <v>104.06</v>
      </c>
    </row>
    <row r="209" spans="1:11" ht="15.75">
      <c r="A209" s="11" t="s">
        <v>114</v>
      </c>
      <c r="B209" s="6" t="s">
        <v>0</v>
      </c>
      <c r="C209" s="26">
        <v>107.1</v>
      </c>
      <c r="D209" s="26">
        <v>114</v>
      </c>
      <c r="E209" s="26">
        <v>102.5</v>
      </c>
      <c r="F209" s="26">
        <v>103.3</v>
      </c>
      <c r="G209" s="26">
        <v>103.8</v>
      </c>
      <c r="H209" s="26">
        <v>102.1</v>
      </c>
      <c r="I209" s="26">
        <v>102.4</v>
      </c>
      <c r="J209" s="26">
        <v>102.3</v>
      </c>
      <c r="K209" s="26">
        <v>100.9</v>
      </c>
    </row>
    <row r="210" spans="1:11" ht="19.5" customHeight="1">
      <c r="A210" s="11" t="s">
        <v>131</v>
      </c>
      <c r="B210" s="5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30" customHeight="1">
      <c r="A211" s="11" t="s">
        <v>188</v>
      </c>
      <c r="B211" s="5" t="s">
        <v>197</v>
      </c>
      <c r="C211" s="65" t="s">
        <v>216</v>
      </c>
      <c r="D211" s="26" t="s">
        <v>216</v>
      </c>
      <c r="E211" s="26" t="s">
        <v>216</v>
      </c>
      <c r="F211" s="26" t="s">
        <v>216</v>
      </c>
      <c r="G211" s="26" t="s">
        <v>216</v>
      </c>
      <c r="H211" s="26" t="s">
        <v>216</v>
      </c>
      <c r="I211" s="26" t="s">
        <v>216</v>
      </c>
      <c r="J211" s="26" t="s">
        <v>216</v>
      </c>
      <c r="K211" s="26" t="s">
        <v>216</v>
      </c>
    </row>
    <row r="212" spans="1:11" ht="38.25">
      <c r="A212" s="11" t="s">
        <v>50</v>
      </c>
      <c r="B212" s="5" t="s">
        <v>196</v>
      </c>
      <c r="C212" s="65" t="s">
        <v>216</v>
      </c>
      <c r="D212" s="65" t="s">
        <v>216</v>
      </c>
      <c r="E212" s="65" t="s">
        <v>216</v>
      </c>
      <c r="F212" s="65" t="s">
        <v>216</v>
      </c>
      <c r="G212" s="65" t="s">
        <v>216</v>
      </c>
      <c r="H212" s="65" t="s">
        <v>216</v>
      </c>
      <c r="I212" s="65" t="s">
        <v>216</v>
      </c>
      <c r="J212" s="65" t="s">
        <v>216</v>
      </c>
      <c r="K212" s="65" t="s">
        <v>216</v>
      </c>
    </row>
    <row r="213" spans="1:11" ht="15.75">
      <c r="A213" s="11" t="s">
        <v>114</v>
      </c>
      <c r="B213" s="6" t="s">
        <v>0</v>
      </c>
      <c r="C213" s="26">
        <v>104.6</v>
      </c>
      <c r="D213" s="54">
        <v>110.9</v>
      </c>
      <c r="E213" s="54">
        <v>94.3</v>
      </c>
      <c r="F213" s="54">
        <v>102.1</v>
      </c>
      <c r="G213" s="54">
        <v>101.3</v>
      </c>
      <c r="H213" s="54">
        <v>100.7</v>
      </c>
      <c r="I213" s="54">
        <v>101</v>
      </c>
      <c r="J213" s="54">
        <v>98.7</v>
      </c>
      <c r="K213" s="54">
        <v>98</v>
      </c>
    </row>
    <row r="214" spans="1:11" ht="27" customHeight="1">
      <c r="A214" s="11" t="s">
        <v>189</v>
      </c>
      <c r="B214" s="5" t="s">
        <v>197</v>
      </c>
      <c r="C214" s="27">
        <v>0.8</v>
      </c>
      <c r="D214" s="51">
        <v>2.294</v>
      </c>
      <c r="E214" s="51">
        <v>2.367</v>
      </c>
      <c r="F214" s="51">
        <v>2.443</v>
      </c>
      <c r="G214" s="51">
        <v>2.521</v>
      </c>
      <c r="H214" s="51">
        <v>2.602</v>
      </c>
      <c r="I214" s="51">
        <v>2.49</v>
      </c>
      <c r="J214" s="51">
        <v>2.61</v>
      </c>
      <c r="K214" s="51">
        <v>2.74</v>
      </c>
    </row>
    <row r="215" spans="1:11" ht="38.25">
      <c r="A215" s="11" t="s">
        <v>60</v>
      </c>
      <c r="B215" s="5" t="s">
        <v>196</v>
      </c>
      <c r="C215" s="27">
        <v>61.27</v>
      </c>
      <c r="D215" s="27">
        <v>245.93</v>
      </c>
      <c r="E215" s="27">
        <v>97.73</v>
      </c>
      <c r="F215" s="27">
        <v>99.81</v>
      </c>
      <c r="G215" s="27">
        <v>98.85</v>
      </c>
      <c r="H215" s="27">
        <v>101.08</v>
      </c>
      <c r="I215" s="27">
        <v>102.54</v>
      </c>
      <c r="J215" s="27">
        <v>101.94</v>
      </c>
      <c r="K215" s="27">
        <v>103.65</v>
      </c>
    </row>
    <row r="216" spans="1:11" ht="15.75">
      <c r="A216" s="11" t="s">
        <v>114</v>
      </c>
      <c r="B216" s="6" t="s">
        <v>0</v>
      </c>
      <c r="C216" s="27">
        <v>108.3</v>
      </c>
      <c r="D216" s="27">
        <v>116.6</v>
      </c>
      <c r="E216" s="27">
        <v>105.6</v>
      </c>
      <c r="F216" s="27">
        <v>103.4</v>
      </c>
      <c r="G216" s="27">
        <v>104.4</v>
      </c>
      <c r="H216" s="27">
        <v>102.1</v>
      </c>
      <c r="I216" s="27">
        <v>102.4</v>
      </c>
      <c r="J216" s="27">
        <v>103</v>
      </c>
      <c r="K216" s="27">
        <v>101.3</v>
      </c>
    </row>
    <row r="217" spans="1:11" ht="25.5">
      <c r="A217" s="11" t="s">
        <v>190</v>
      </c>
      <c r="B217" s="5" t="s">
        <v>197</v>
      </c>
      <c r="C217" s="51">
        <v>47.4</v>
      </c>
      <c r="D217" s="51">
        <v>47.4</v>
      </c>
      <c r="E217" s="51">
        <v>48.917</v>
      </c>
      <c r="F217" s="51">
        <v>50.482</v>
      </c>
      <c r="G217" s="51">
        <v>52.098</v>
      </c>
      <c r="H217" s="51">
        <v>53.765</v>
      </c>
      <c r="I217" s="51">
        <v>51.363</v>
      </c>
      <c r="J217" s="51">
        <v>53.931</v>
      </c>
      <c r="K217" s="51">
        <v>56.627</v>
      </c>
    </row>
    <row r="218" spans="1:11" ht="38.25">
      <c r="A218" s="11" t="s">
        <v>191</v>
      </c>
      <c r="B218" s="5" t="s">
        <v>196</v>
      </c>
      <c r="C218" s="27">
        <v>70.93</v>
      </c>
      <c r="D218" s="27">
        <f>D217/C217/D219*10000</f>
        <v>94.87666034155598</v>
      </c>
      <c r="E218" s="27">
        <v>95.82</v>
      </c>
      <c r="F218" s="27">
        <v>97.36</v>
      </c>
      <c r="G218" s="27">
        <v>98.19</v>
      </c>
      <c r="H218" s="27">
        <v>98.57</v>
      </c>
      <c r="I218" s="27">
        <v>99.06</v>
      </c>
      <c r="J218" s="27">
        <v>99.9</v>
      </c>
      <c r="K218" s="27">
        <v>97.49</v>
      </c>
    </row>
    <row r="219" spans="1:11" ht="15.75">
      <c r="A219" s="11" t="s">
        <v>114</v>
      </c>
      <c r="B219" s="6" t="s">
        <v>0</v>
      </c>
      <c r="C219" s="27">
        <v>105.4</v>
      </c>
      <c r="D219" s="27">
        <v>105.4</v>
      </c>
      <c r="E219" s="27">
        <v>107.7</v>
      </c>
      <c r="F219" s="27">
        <v>106</v>
      </c>
      <c r="G219" s="27">
        <v>105.1</v>
      </c>
      <c r="H219" s="27">
        <v>104.7</v>
      </c>
      <c r="I219" s="27">
        <v>106</v>
      </c>
      <c r="J219" s="27">
        <v>105.1</v>
      </c>
      <c r="K219" s="27">
        <v>107.7</v>
      </c>
    </row>
    <row r="220" spans="1:11" ht="15.75">
      <c r="A220" s="11" t="s">
        <v>192</v>
      </c>
      <c r="B220" s="5" t="s">
        <v>197</v>
      </c>
      <c r="C220" s="51">
        <v>644.85</v>
      </c>
      <c r="D220" s="51">
        <v>5.023</v>
      </c>
      <c r="E220" s="51">
        <v>5.183</v>
      </c>
      <c r="F220" s="51">
        <v>5.349</v>
      </c>
      <c r="G220" s="51">
        <v>5.52</v>
      </c>
      <c r="H220" s="51">
        <v>5.697</v>
      </c>
      <c r="I220" s="51">
        <v>5.442</v>
      </c>
      <c r="J220" s="51">
        <v>5.715</v>
      </c>
      <c r="K220" s="51">
        <v>6</v>
      </c>
    </row>
    <row r="221" spans="1:11" ht="38.25">
      <c r="A221" s="11" t="s">
        <v>193</v>
      </c>
      <c r="B221" s="5" t="s">
        <v>196</v>
      </c>
      <c r="C221" s="27">
        <v>92.1</v>
      </c>
      <c r="D221" s="27">
        <v>0.74</v>
      </c>
      <c r="E221" s="27">
        <v>99.33</v>
      </c>
      <c r="F221" s="27">
        <v>99.04</v>
      </c>
      <c r="G221" s="27">
        <v>97.82</v>
      </c>
      <c r="H221" s="27">
        <v>98.01</v>
      </c>
      <c r="I221" s="27">
        <v>100.38</v>
      </c>
      <c r="J221" s="27">
        <v>99.53</v>
      </c>
      <c r="K221" s="27">
        <v>99.72</v>
      </c>
    </row>
    <row r="222" spans="1:11" ht="15.75">
      <c r="A222" s="11" t="s">
        <v>114</v>
      </c>
      <c r="B222" s="6" t="s">
        <v>0</v>
      </c>
      <c r="C222" s="27">
        <v>106.4</v>
      </c>
      <c r="D222" s="27">
        <v>104.9</v>
      </c>
      <c r="E222" s="27">
        <v>103.9</v>
      </c>
      <c r="F222" s="27">
        <v>104.2</v>
      </c>
      <c r="G222" s="27">
        <v>105.5</v>
      </c>
      <c r="H222" s="27">
        <v>105.3</v>
      </c>
      <c r="I222" s="27">
        <v>104.6</v>
      </c>
      <c r="J222" s="27">
        <v>105.5</v>
      </c>
      <c r="K222" s="27">
        <v>105.3</v>
      </c>
    </row>
    <row r="223" spans="1:11" ht="57" customHeight="1">
      <c r="A223" s="11" t="s">
        <v>194</v>
      </c>
      <c r="B223" s="5" t="s">
        <v>197</v>
      </c>
      <c r="C223" s="51">
        <v>191.377</v>
      </c>
      <c r="D223" s="4">
        <v>152.7998</v>
      </c>
      <c r="E223" s="51">
        <v>157.689</v>
      </c>
      <c r="F223" s="51">
        <v>162.735</v>
      </c>
      <c r="G223" s="51">
        <v>167.943</v>
      </c>
      <c r="H223" s="51">
        <v>173.317</v>
      </c>
      <c r="I223" s="51">
        <v>165.574</v>
      </c>
      <c r="J223" s="51">
        <v>173.853</v>
      </c>
      <c r="K223" s="51">
        <v>182.545</v>
      </c>
    </row>
    <row r="224" spans="1:11" ht="44.25" customHeight="1">
      <c r="A224" s="11" t="s">
        <v>195</v>
      </c>
      <c r="B224" s="5" t="s">
        <v>196</v>
      </c>
      <c r="C224" s="27">
        <v>124.6</v>
      </c>
      <c r="D224" s="27">
        <v>68.65</v>
      </c>
      <c r="E224" s="27">
        <v>95.82</v>
      </c>
      <c r="F224" s="27">
        <v>97.91</v>
      </c>
      <c r="G224" s="27">
        <v>98.47</v>
      </c>
      <c r="H224" s="27">
        <v>99.23</v>
      </c>
      <c r="I224" s="27">
        <v>100</v>
      </c>
      <c r="J224" s="4">
        <v>100.86</v>
      </c>
      <c r="K224" s="4">
        <v>101.16</v>
      </c>
    </row>
    <row r="225" spans="1:11" ht="15.75">
      <c r="A225" s="11" t="s">
        <v>114</v>
      </c>
      <c r="B225" s="6" t="s">
        <v>0</v>
      </c>
      <c r="C225" s="27">
        <v>107.6</v>
      </c>
      <c r="D225" s="27">
        <v>116.3</v>
      </c>
      <c r="E225" s="27">
        <v>107.7</v>
      </c>
      <c r="F225" s="27">
        <v>105.4</v>
      </c>
      <c r="G225" s="27">
        <v>104.8</v>
      </c>
      <c r="H225" s="27">
        <v>104</v>
      </c>
      <c r="I225" s="26">
        <v>105</v>
      </c>
      <c r="J225" s="4">
        <v>104.1</v>
      </c>
      <c r="K225" s="4">
        <v>103.8</v>
      </c>
    </row>
    <row r="226" spans="1:11" ht="15.75">
      <c r="A226" s="11" t="s">
        <v>207</v>
      </c>
      <c r="B226" s="5" t="s">
        <v>1</v>
      </c>
      <c r="C226" s="27">
        <v>2.47</v>
      </c>
      <c r="D226" s="4">
        <v>0.946</v>
      </c>
      <c r="E226" s="51">
        <v>0.976</v>
      </c>
      <c r="F226" s="51">
        <v>1.008</v>
      </c>
      <c r="G226" s="51">
        <v>1.04</v>
      </c>
      <c r="H226" s="51">
        <v>1.073</v>
      </c>
      <c r="I226" s="51">
        <v>1.025</v>
      </c>
      <c r="J226" s="51">
        <v>1.076</v>
      </c>
      <c r="K226" s="51">
        <v>1.13</v>
      </c>
    </row>
    <row r="227" spans="1:11" ht="15.75">
      <c r="A227" s="12" t="s">
        <v>220</v>
      </c>
      <c r="B227" s="5"/>
      <c r="C227" s="43"/>
      <c r="D227" s="28"/>
      <c r="E227" s="28"/>
      <c r="F227" s="28"/>
      <c r="G227" s="28"/>
      <c r="H227" s="28"/>
      <c r="I227" s="28"/>
      <c r="J227" s="28"/>
      <c r="K227" s="28"/>
    </row>
    <row r="228" spans="1:11" ht="15.75">
      <c r="A228" s="5" t="s">
        <v>132</v>
      </c>
      <c r="B228" s="13"/>
      <c r="C228" s="43"/>
      <c r="D228" s="28"/>
      <c r="E228" s="28"/>
      <c r="F228" s="28"/>
      <c r="G228" s="28"/>
      <c r="H228" s="28"/>
      <c r="I228" s="28"/>
      <c r="J228" s="28"/>
      <c r="K228" s="28"/>
    </row>
    <row r="229" spans="1:11" ht="30" customHeight="1">
      <c r="A229" s="11" t="s">
        <v>133</v>
      </c>
      <c r="B229" s="5" t="s">
        <v>1</v>
      </c>
      <c r="C229" s="26">
        <v>43.3</v>
      </c>
      <c r="D229" s="26">
        <v>22.7</v>
      </c>
      <c r="E229" s="26">
        <f>D229*E230*E231/10000</f>
        <v>29.090957999999997</v>
      </c>
      <c r="F229" s="26">
        <f>E229*F230*F231/10000</f>
        <v>34.6691491965</v>
      </c>
      <c r="G229" s="26">
        <f>F229*G230*G231/10000</f>
        <v>43.51134235332134</v>
      </c>
      <c r="H229" s="26">
        <f>G229*H230*H231/10000</f>
        <v>55.99344113421864</v>
      </c>
      <c r="I229" s="26">
        <f>E229*I230*I231/10000</f>
        <v>34.796393046792</v>
      </c>
      <c r="J229" s="26">
        <f>I229*J230*J231/10000</f>
        <v>43.82202066084109</v>
      </c>
      <c r="K229" s="26">
        <f>J229*K230*K231/10000</f>
        <v>56.63873468755861</v>
      </c>
    </row>
    <row r="230" spans="1:11" ht="38.25">
      <c r="A230" s="15" t="s">
        <v>149</v>
      </c>
      <c r="B230" s="5" t="s">
        <v>2</v>
      </c>
      <c r="C230" s="26">
        <v>230</v>
      </c>
      <c r="D230" s="26">
        <v>48.6</v>
      </c>
      <c r="E230" s="26">
        <v>120.9</v>
      </c>
      <c r="F230" s="4">
        <v>113.5</v>
      </c>
      <c r="G230" s="4">
        <v>120.1</v>
      </c>
      <c r="H230" s="4">
        <v>123.5</v>
      </c>
      <c r="I230" s="4">
        <v>113.7</v>
      </c>
      <c r="J230" s="4">
        <v>120.4</v>
      </c>
      <c r="K230" s="4">
        <v>123.8</v>
      </c>
    </row>
    <row r="231" spans="1:11" ht="15.75">
      <c r="A231" s="15" t="s">
        <v>150</v>
      </c>
      <c r="B231" s="5" t="s">
        <v>0</v>
      </c>
      <c r="C231" s="26">
        <v>109.6</v>
      </c>
      <c r="D231" s="4">
        <v>107.9</v>
      </c>
      <c r="E231" s="26">
        <v>106</v>
      </c>
      <c r="F231" s="26">
        <v>105</v>
      </c>
      <c r="G231" s="4">
        <v>104.5</v>
      </c>
      <c r="H231" s="4">
        <v>104.2</v>
      </c>
      <c r="I231" s="4">
        <v>105.2</v>
      </c>
      <c r="J231" s="4">
        <v>104.6</v>
      </c>
      <c r="K231" s="4">
        <v>104.4</v>
      </c>
    </row>
    <row r="232" spans="1:11" ht="29.25" customHeight="1">
      <c r="A232" s="11" t="s">
        <v>134</v>
      </c>
      <c r="B232" s="5" t="s">
        <v>1</v>
      </c>
      <c r="C232" s="26">
        <v>815.5</v>
      </c>
      <c r="D232" s="26">
        <f>C232*D233*D234/10000</f>
        <v>578.974011</v>
      </c>
      <c r="E232" s="26">
        <f aca="true" t="shared" si="1" ref="E232:K232">D232*E233*E234/10000</f>
        <v>312.80807866308004</v>
      </c>
      <c r="F232" s="26">
        <f t="shared" si="1"/>
        <v>329.8573701825326</v>
      </c>
      <c r="G232" s="26">
        <f t="shared" si="1"/>
        <v>355.6555151045084</v>
      </c>
      <c r="H232" s="26">
        <f t="shared" si="1"/>
        <v>385.74041512719884</v>
      </c>
      <c r="I232" s="26">
        <f>E232*I233*I234/10000</f>
        <v>333.08680078665014</v>
      </c>
      <c r="J232" s="26">
        <f t="shared" si="1"/>
        <v>360.8945523503236</v>
      </c>
      <c r="K232" s="26">
        <f t="shared" si="1"/>
        <v>392.5626884245121</v>
      </c>
    </row>
    <row r="233" spans="1:11" ht="38.25">
      <c r="A233" s="15" t="s">
        <v>149</v>
      </c>
      <c r="B233" s="5" t="s">
        <v>2</v>
      </c>
      <c r="C233" s="26">
        <v>370</v>
      </c>
      <c r="D233" s="26">
        <v>69.4</v>
      </c>
      <c r="E233" s="26">
        <v>52</v>
      </c>
      <c r="F233" s="4">
        <v>101.2</v>
      </c>
      <c r="G233" s="4">
        <v>102.2</v>
      </c>
      <c r="H233" s="26">
        <v>103</v>
      </c>
      <c r="I233" s="4">
        <v>101.8</v>
      </c>
      <c r="J233" s="26">
        <v>102.7</v>
      </c>
      <c r="K233" s="4">
        <v>103.3</v>
      </c>
    </row>
    <row r="234" spans="1:11" ht="15.75">
      <c r="A234" s="15" t="s">
        <v>150</v>
      </c>
      <c r="B234" s="5" t="s">
        <v>0</v>
      </c>
      <c r="C234" s="26">
        <v>106.5</v>
      </c>
      <c r="D234" s="4">
        <v>102.3</v>
      </c>
      <c r="E234" s="4">
        <v>103.9</v>
      </c>
      <c r="F234" s="26">
        <v>104.2</v>
      </c>
      <c r="G234" s="4">
        <v>105.5</v>
      </c>
      <c r="H234" s="4">
        <v>105.3</v>
      </c>
      <c r="I234" s="4">
        <v>104.6</v>
      </c>
      <c r="J234" s="4">
        <v>105.5</v>
      </c>
      <c r="K234" s="4">
        <v>105.3</v>
      </c>
    </row>
    <row r="235" spans="1:11" ht="25.5">
      <c r="A235" s="12" t="s">
        <v>219</v>
      </c>
      <c r="B235" s="5"/>
      <c r="C235" s="43"/>
      <c r="D235" s="28"/>
      <c r="E235" s="28"/>
      <c r="F235" s="28"/>
      <c r="G235" s="28"/>
      <c r="H235" s="28"/>
      <c r="I235" s="28"/>
      <c r="J235" s="28"/>
      <c r="K235" s="28"/>
    </row>
    <row r="236" spans="1:11" ht="15.75">
      <c r="A236" s="5" t="s">
        <v>135</v>
      </c>
      <c r="B236" s="5"/>
      <c r="C236" s="43"/>
      <c r="D236" s="28"/>
      <c r="E236" s="28"/>
      <c r="F236" s="28"/>
      <c r="G236" s="28"/>
      <c r="H236" s="28"/>
      <c r="I236" s="28"/>
      <c r="J236" s="28"/>
      <c r="K236" s="28"/>
    </row>
    <row r="237" spans="1:11" ht="15.75">
      <c r="A237" s="11" t="s">
        <v>29</v>
      </c>
      <c r="B237" s="5" t="s">
        <v>1</v>
      </c>
      <c r="C237" s="27">
        <v>61.04</v>
      </c>
      <c r="D237" s="27">
        <v>44.72</v>
      </c>
      <c r="E237" s="27">
        <v>45.57</v>
      </c>
      <c r="F237" s="27">
        <v>50.95</v>
      </c>
      <c r="G237" s="27">
        <v>53.41</v>
      </c>
      <c r="H237" s="27">
        <v>55.87</v>
      </c>
      <c r="I237" s="27">
        <v>53.16</v>
      </c>
      <c r="J237" s="27">
        <v>58.61</v>
      </c>
      <c r="K237" s="27">
        <v>62.92</v>
      </c>
    </row>
    <row r="238" spans="1:11" ht="38.25">
      <c r="A238" s="15" t="s">
        <v>151</v>
      </c>
      <c r="B238" s="5" t="s">
        <v>2</v>
      </c>
      <c r="C238" s="27">
        <v>131.41</v>
      </c>
      <c r="D238" s="27">
        <v>102.1</v>
      </c>
      <c r="E238" s="27">
        <v>101.91</v>
      </c>
      <c r="F238" s="26">
        <v>111.81</v>
      </c>
      <c r="G238" s="27">
        <v>104.82</v>
      </c>
      <c r="H238" s="27">
        <v>104.62</v>
      </c>
      <c r="I238" s="27">
        <v>116.66</v>
      </c>
      <c r="J238" s="27">
        <v>110.25</v>
      </c>
      <c r="K238" s="27">
        <v>107.34</v>
      </c>
    </row>
    <row r="239" spans="1:11" ht="15.75">
      <c r="A239" s="15" t="s">
        <v>136</v>
      </c>
      <c r="B239" s="5" t="s">
        <v>1</v>
      </c>
      <c r="C239" s="27">
        <v>14.41</v>
      </c>
      <c r="D239" s="27">
        <v>-2.82</v>
      </c>
      <c r="E239" s="27">
        <v>-2.51</v>
      </c>
      <c r="F239" s="27">
        <v>1.75</v>
      </c>
      <c r="G239" s="27">
        <v>3.61</v>
      </c>
      <c r="H239" s="27">
        <v>4.51</v>
      </c>
      <c r="I239" s="27">
        <v>3.31</v>
      </c>
      <c r="J239" s="27">
        <v>6.16</v>
      </c>
      <c r="K239" s="27">
        <v>8.12</v>
      </c>
    </row>
    <row r="240" spans="1:11" ht="15.75">
      <c r="A240" s="15" t="s">
        <v>23</v>
      </c>
      <c r="B240" s="5" t="s">
        <v>1</v>
      </c>
      <c r="C240" s="27">
        <f aca="true" t="shared" si="2" ref="C240:I240">C243+C246+C249+C252</f>
        <v>46.633</v>
      </c>
      <c r="D240" s="27">
        <f t="shared" si="2"/>
        <v>47.535999999999994</v>
      </c>
      <c r="E240" s="27">
        <f t="shared" si="2"/>
        <v>48.08</v>
      </c>
      <c r="F240" s="27">
        <v>49.2</v>
      </c>
      <c r="G240" s="27">
        <v>49.8</v>
      </c>
      <c r="H240" s="27">
        <v>51.37</v>
      </c>
      <c r="I240" s="27">
        <f t="shared" si="2"/>
        <v>49.85</v>
      </c>
      <c r="J240" s="27">
        <v>52.45</v>
      </c>
      <c r="K240" s="27">
        <v>54.8</v>
      </c>
    </row>
    <row r="241" spans="1:11" ht="15.75">
      <c r="A241" s="11" t="s">
        <v>137</v>
      </c>
      <c r="B241" s="5" t="s">
        <v>1</v>
      </c>
      <c r="C241" s="27">
        <f>C242+C243</f>
        <v>-8.36</v>
      </c>
      <c r="D241" s="27">
        <v>-11.12</v>
      </c>
      <c r="E241" s="27">
        <v>-10.76</v>
      </c>
      <c r="F241" s="27">
        <v>-8.1</v>
      </c>
      <c r="G241" s="27">
        <v>-6.45</v>
      </c>
      <c r="H241" s="27">
        <v>-5.75</v>
      </c>
      <c r="I241" s="27">
        <v>-6.7</v>
      </c>
      <c r="J241" s="27">
        <v>-2.8</v>
      </c>
      <c r="K241" s="27">
        <v>0</v>
      </c>
    </row>
    <row r="242" spans="1:11" ht="15.75">
      <c r="A242" s="15" t="s">
        <v>136</v>
      </c>
      <c r="B242" s="5" t="s">
        <v>1</v>
      </c>
      <c r="C242" s="27">
        <f aca="true" t="shared" si="3" ref="C242:I242">C259-C275</f>
        <v>-4.502000000000001</v>
      </c>
      <c r="D242" s="27">
        <v>-7.37</v>
      </c>
      <c r="E242" s="27">
        <v>-7.15</v>
      </c>
      <c r="F242" s="27">
        <v>-4.75</v>
      </c>
      <c r="G242" s="27">
        <f t="shared" si="3"/>
        <v>-3.4000000000000004</v>
      </c>
      <c r="H242" s="27">
        <f t="shared" si="3"/>
        <v>-3.05</v>
      </c>
      <c r="I242" s="27">
        <f t="shared" si="3"/>
        <v>-3.6000000000000005</v>
      </c>
      <c r="J242" s="27">
        <v>-1.4</v>
      </c>
      <c r="K242" s="27">
        <v>0</v>
      </c>
    </row>
    <row r="243" spans="1:11" ht="15.75">
      <c r="A243" s="15" t="s">
        <v>23</v>
      </c>
      <c r="B243" s="5" t="s">
        <v>1</v>
      </c>
      <c r="C243" s="27">
        <f aca="true" t="shared" si="4" ref="C243:I243">C260-C276</f>
        <v>-3.8579999999999997</v>
      </c>
      <c r="D243" s="27">
        <f t="shared" si="4"/>
        <v>-3.7499999999999996</v>
      </c>
      <c r="E243" s="27">
        <f t="shared" si="4"/>
        <v>-3.6099999999999994</v>
      </c>
      <c r="F243" s="27">
        <f t="shared" si="4"/>
        <v>-3.35</v>
      </c>
      <c r="G243" s="27">
        <f t="shared" si="4"/>
        <v>-3.0500000000000003</v>
      </c>
      <c r="H243" s="27">
        <f t="shared" si="4"/>
        <v>-2.7</v>
      </c>
      <c r="I243" s="27">
        <f t="shared" si="4"/>
        <v>-3.1000000000000005</v>
      </c>
      <c r="J243" s="27">
        <v>-1.4</v>
      </c>
      <c r="K243" s="27">
        <v>0</v>
      </c>
    </row>
    <row r="244" spans="1:11" ht="15.75">
      <c r="A244" s="11" t="s">
        <v>6</v>
      </c>
      <c r="B244" s="5" t="s">
        <v>1</v>
      </c>
      <c r="C244" s="27">
        <f aca="true" t="shared" si="5" ref="C244:H244">C245+C246</f>
        <v>11.128</v>
      </c>
      <c r="D244" s="27">
        <v>10.2</v>
      </c>
      <c r="E244" s="27">
        <v>10.4</v>
      </c>
      <c r="F244" s="27">
        <v>12.6</v>
      </c>
      <c r="G244" s="27">
        <f t="shared" si="5"/>
        <v>13</v>
      </c>
      <c r="H244" s="27">
        <f t="shared" si="5"/>
        <v>13.55</v>
      </c>
      <c r="I244" s="27">
        <v>12.75</v>
      </c>
      <c r="J244" s="27">
        <v>13.46</v>
      </c>
      <c r="K244" s="27">
        <v>13.97</v>
      </c>
    </row>
    <row r="245" spans="1:11" ht="15.75">
      <c r="A245" s="15" t="s">
        <v>136</v>
      </c>
      <c r="B245" s="5" t="s">
        <v>1</v>
      </c>
      <c r="C245" s="27">
        <f aca="true" t="shared" si="6" ref="C245:K246">C262-C278</f>
        <v>5.591</v>
      </c>
      <c r="D245" s="27">
        <v>4.4</v>
      </c>
      <c r="E245" s="27">
        <v>4.4</v>
      </c>
      <c r="F245" s="27">
        <f t="shared" si="6"/>
        <v>6.1</v>
      </c>
      <c r="G245" s="27">
        <f t="shared" si="6"/>
        <v>6.5</v>
      </c>
      <c r="H245" s="27">
        <f t="shared" si="6"/>
        <v>6.7</v>
      </c>
      <c r="I245" s="27">
        <v>6.25</v>
      </c>
      <c r="J245" s="27">
        <v>6.66</v>
      </c>
      <c r="K245" s="27">
        <v>6.87</v>
      </c>
    </row>
    <row r="246" spans="1:11" ht="15.75">
      <c r="A246" s="15" t="s">
        <v>23</v>
      </c>
      <c r="B246" s="5" t="s">
        <v>1</v>
      </c>
      <c r="C246" s="27">
        <f t="shared" si="6"/>
        <v>5.537</v>
      </c>
      <c r="D246" s="27">
        <f t="shared" si="6"/>
        <v>5.800000000000001</v>
      </c>
      <c r="E246" s="27">
        <f t="shared" si="6"/>
        <v>6</v>
      </c>
      <c r="F246" s="27">
        <v>6.5</v>
      </c>
      <c r="G246" s="27">
        <f t="shared" si="6"/>
        <v>6.5</v>
      </c>
      <c r="H246" s="27">
        <f t="shared" si="6"/>
        <v>6.85</v>
      </c>
      <c r="I246" s="27">
        <v>6.5</v>
      </c>
      <c r="J246" s="27">
        <f t="shared" si="6"/>
        <v>6.800000000000001</v>
      </c>
      <c r="K246" s="27">
        <f t="shared" si="6"/>
        <v>7.1</v>
      </c>
    </row>
    <row r="247" spans="1:11" ht="15.75">
      <c r="A247" s="11" t="s">
        <v>138</v>
      </c>
      <c r="B247" s="5" t="s">
        <v>1</v>
      </c>
      <c r="C247" s="27">
        <f>C248+C249</f>
        <v>16.244</v>
      </c>
      <c r="D247" s="27">
        <v>3.1</v>
      </c>
      <c r="E247" s="27">
        <v>3.2</v>
      </c>
      <c r="F247" s="27">
        <v>3.4</v>
      </c>
      <c r="G247" s="27">
        <v>3.5</v>
      </c>
      <c r="H247" s="27">
        <v>3.75</v>
      </c>
      <c r="I247" s="27">
        <v>3.5</v>
      </c>
      <c r="J247" s="27">
        <v>3.7</v>
      </c>
      <c r="K247" s="27">
        <v>3.9</v>
      </c>
    </row>
    <row r="248" spans="1:11" ht="15.75">
      <c r="A248" s="15" t="s">
        <v>136</v>
      </c>
      <c r="B248" s="5" t="s">
        <v>1</v>
      </c>
      <c r="C248" s="27">
        <f>C265-C281</f>
        <v>13.174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</row>
    <row r="249" spans="1:11" ht="15.75">
      <c r="A249" s="15" t="s">
        <v>23</v>
      </c>
      <c r="B249" s="5" t="s">
        <v>1</v>
      </c>
      <c r="C249" s="27">
        <v>3.07</v>
      </c>
      <c r="D249" s="27">
        <v>3.1</v>
      </c>
      <c r="E249" s="27">
        <v>3.2</v>
      </c>
      <c r="F249" s="27">
        <v>3.4</v>
      </c>
      <c r="G249" s="27">
        <f>G266-G282</f>
        <v>3.5</v>
      </c>
      <c r="H249" s="27">
        <f>H266-H282</f>
        <v>3.75</v>
      </c>
      <c r="I249" s="27">
        <f>I266-I282</f>
        <v>3.5</v>
      </c>
      <c r="J249" s="27">
        <f>J266-J282</f>
        <v>3.7</v>
      </c>
      <c r="K249" s="27">
        <f>K266-K282</f>
        <v>3.9</v>
      </c>
    </row>
    <row r="250" spans="1:11" ht="15.75">
      <c r="A250" s="11" t="s">
        <v>139</v>
      </c>
      <c r="B250" s="5" t="s">
        <v>1</v>
      </c>
      <c r="C250" s="27">
        <f aca="true" t="shared" si="7" ref="C250:K250">C251+C252</f>
        <v>42.028</v>
      </c>
      <c r="D250" s="27">
        <f t="shared" si="7"/>
        <v>42.535999999999994</v>
      </c>
      <c r="E250" s="27">
        <f t="shared" si="7"/>
        <v>42.73</v>
      </c>
      <c r="F250" s="27">
        <f t="shared" si="7"/>
        <v>43.05</v>
      </c>
      <c r="G250" s="27">
        <v>43.36</v>
      </c>
      <c r="H250" s="27">
        <v>44.32</v>
      </c>
      <c r="I250" s="27">
        <v>43.61</v>
      </c>
      <c r="J250" s="27">
        <f t="shared" si="7"/>
        <v>44.24999999999999</v>
      </c>
      <c r="K250" s="27">
        <f t="shared" si="7"/>
        <v>45.05</v>
      </c>
    </row>
    <row r="251" spans="1:11" ht="15.75">
      <c r="A251" s="15" t="s">
        <v>136</v>
      </c>
      <c r="B251" s="5" t="s">
        <v>1</v>
      </c>
      <c r="C251" s="27">
        <f aca="true" t="shared" si="8" ref="C251:K252">C268-C284</f>
        <v>0.14399999999999996</v>
      </c>
      <c r="D251" s="27">
        <f t="shared" si="8"/>
        <v>0.14999999999999997</v>
      </c>
      <c r="E251" s="27">
        <f t="shared" si="8"/>
        <v>0.24</v>
      </c>
      <c r="F251" s="27">
        <f t="shared" si="8"/>
        <v>0.4</v>
      </c>
      <c r="G251" s="27">
        <f t="shared" si="8"/>
        <v>0.505</v>
      </c>
      <c r="H251" s="27">
        <f t="shared" si="8"/>
        <v>0.8550000000000001</v>
      </c>
      <c r="I251" s="27">
        <f t="shared" si="8"/>
        <v>0.66</v>
      </c>
      <c r="J251" s="27">
        <f t="shared" si="8"/>
        <v>0.9000000000000001</v>
      </c>
      <c r="K251" s="27">
        <f t="shared" si="8"/>
        <v>1.25</v>
      </c>
    </row>
    <row r="252" spans="1:11" ht="17.25" customHeight="1">
      <c r="A252" s="15" t="s">
        <v>23</v>
      </c>
      <c r="B252" s="5" t="s">
        <v>1</v>
      </c>
      <c r="C252" s="27">
        <f t="shared" si="8"/>
        <v>41.884</v>
      </c>
      <c r="D252" s="27">
        <f t="shared" si="8"/>
        <v>42.385999999999996</v>
      </c>
      <c r="E252" s="27">
        <f t="shared" si="8"/>
        <v>42.489999999999995</v>
      </c>
      <c r="F252" s="27">
        <f t="shared" si="8"/>
        <v>42.65</v>
      </c>
      <c r="G252" s="27">
        <v>42.85</v>
      </c>
      <c r="H252" s="27">
        <v>43.47</v>
      </c>
      <c r="I252" s="27">
        <v>42.95</v>
      </c>
      <c r="J252" s="27">
        <f t="shared" si="8"/>
        <v>43.349999999999994</v>
      </c>
      <c r="K252" s="27">
        <f t="shared" si="8"/>
        <v>43.8</v>
      </c>
    </row>
    <row r="253" spans="1:11" ht="15.75">
      <c r="A253" s="11" t="s">
        <v>14</v>
      </c>
      <c r="B253" s="5" t="s">
        <v>1</v>
      </c>
      <c r="C253" s="27">
        <f>C255+C256</f>
        <v>75.122</v>
      </c>
      <c r="D253" s="27">
        <v>61.41</v>
      </c>
      <c r="E253" s="27">
        <v>62.24</v>
      </c>
      <c r="F253" s="27">
        <v>65.3</v>
      </c>
      <c r="G253" s="27">
        <v>66.35</v>
      </c>
      <c r="H253" s="27">
        <v>68.42</v>
      </c>
      <c r="I253" s="27">
        <v>66.1</v>
      </c>
      <c r="J253" s="27">
        <v>69.11</v>
      </c>
      <c r="K253" s="27">
        <v>71.57</v>
      </c>
    </row>
    <row r="254" spans="1:11" ht="38.25">
      <c r="A254" s="15" t="s">
        <v>151</v>
      </c>
      <c r="B254" s="5" t="s">
        <v>2</v>
      </c>
      <c r="C254" s="27">
        <v>111.51</v>
      </c>
      <c r="D254" s="27">
        <v>101.2</v>
      </c>
      <c r="E254" s="27">
        <v>101.36</v>
      </c>
      <c r="F254" s="27">
        <v>104.92</v>
      </c>
      <c r="G254" s="27">
        <v>101.61</v>
      </c>
      <c r="H254" s="27">
        <v>103.12</v>
      </c>
      <c r="I254" s="27">
        <v>106.21</v>
      </c>
      <c r="J254" s="27">
        <v>104.55</v>
      </c>
      <c r="K254" s="27">
        <v>103.55</v>
      </c>
    </row>
    <row r="255" spans="1:11" ht="15.75">
      <c r="A255" s="11" t="s">
        <v>136</v>
      </c>
      <c r="B255" s="5" t="s">
        <v>1</v>
      </c>
      <c r="C255" s="27">
        <f>C259+C262+C265+C268</f>
        <v>19.892</v>
      </c>
      <c r="D255" s="27">
        <v>5.61</v>
      </c>
      <c r="E255" s="27">
        <v>5.9</v>
      </c>
      <c r="F255" s="27">
        <v>8</v>
      </c>
      <c r="G255" s="27">
        <v>8.75</v>
      </c>
      <c r="H255" s="27">
        <v>9.55</v>
      </c>
      <c r="I255" s="27">
        <v>8.45</v>
      </c>
      <c r="J255" s="27">
        <v>9.76</v>
      </c>
      <c r="K255" s="27">
        <v>10.77</v>
      </c>
    </row>
    <row r="256" spans="1:11" ht="15.75">
      <c r="A256" s="11" t="s">
        <v>23</v>
      </c>
      <c r="B256" s="5" t="s">
        <v>1</v>
      </c>
      <c r="C256" s="27">
        <f>C260+C263+C266+C269</f>
        <v>55.23</v>
      </c>
      <c r="D256" s="27">
        <f>D260+D263+D266+D269</f>
        <v>55.796</v>
      </c>
      <c r="E256" s="27">
        <f>E260+E263+E266+E269</f>
        <v>56.339999999999996</v>
      </c>
      <c r="F256" s="27">
        <v>57.3</v>
      </c>
      <c r="G256" s="27">
        <v>57.6</v>
      </c>
      <c r="H256" s="27">
        <v>58.87</v>
      </c>
      <c r="I256" s="27">
        <f>I260+I263+I266+I269</f>
        <v>57.65</v>
      </c>
      <c r="J256" s="27">
        <v>59.35</v>
      </c>
      <c r="K256" s="27">
        <v>60.8</v>
      </c>
    </row>
    <row r="257" spans="1:11" ht="38.25">
      <c r="A257" s="15" t="s">
        <v>151</v>
      </c>
      <c r="B257" s="5" t="s">
        <v>2</v>
      </c>
      <c r="C257" s="28"/>
      <c r="D257" s="46"/>
      <c r="E257" s="47"/>
      <c r="F257" s="47"/>
      <c r="G257" s="47"/>
      <c r="H257" s="47"/>
      <c r="I257" s="28"/>
      <c r="J257" s="28"/>
      <c r="K257" s="28"/>
    </row>
    <row r="258" spans="1:11" ht="15.75">
      <c r="A258" s="11" t="s">
        <v>137</v>
      </c>
      <c r="B258" s="5" t="s">
        <v>1</v>
      </c>
      <c r="C258" s="27">
        <f aca="true" t="shared" si="9" ref="C258:I258">C259+C260</f>
        <v>3.5020000000000002</v>
      </c>
      <c r="D258" s="27">
        <f t="shared" si="9"/>
        <v>3.6500000000000004</v>
      </c>
      <c r="E258" s="27">
        <f t="shared" si="9"/>
        <v>3.99</v>
      </c>
      <c r="F258" s="27">
        <f t="shared" si="9"/>
        <v>4.4</v>
      </c>
      <c r="G258" s="27">
        <f t="shared" si="9"/>
        <v>4.85</v>
      </c>
      <c r="H258" s="27">
        <f t="shared" si="9"/>
        <v>5.25</v>
      </c>
      <c r="I258" s="27">
        <f t="shared" si="9"/>
        <v>4.6</v>
      </c>
      <c r="J258" s="27">
        <v>6.2</v>
      </c>
      <c r="K258" s="27">
        <v>7.3</v>
      </c>
    </row>
    <row r="259" spans="1:11" ht="15.75">
      <c r="A259" s="15" t="s">
        <v>136</v>
      </c>
      <c r="B259" s="5" t="s">
        <v>1</v>
      </c>
      <c r="C259" s="27">
        <v>0.717</v>
      </c>
      <c r="D259" s="27">
        <v>0.8</v>
      </c>
      <c r="E259" s="27">
        <v>1</v>
      </c>
      <c r="F259" s="27">
        <v>1.25</v>
      </c>
      <c r="G259" s="27">
        <v>1.5</v>
      </c>
      <c r="H259" s="27">
        <v>1.75</v>
      </c>
      <c r="I259" s="27">
        <v>1.3</v>
      </c>
      <c r="J259" s="27">
        <v>2</v>
      </c>
      <c r="K259" s="27">
        <v>2.5</v>
      </c>
    </row>
    <row r="260" spans="1:11" ht="15.75">
      <c r="A260" s="15" t="s">
        <v>23</v>
      </c>
      <c r="B260" s="5" t="s">
        <v>1</v>
      </c>
      <c r="C260" s="27">
        <v>2.785</v>
      </c>
      <c r="D260" s="27">
        <v>2.85</v>
      </c>
      <c r="E260" s="27">
        <v>2.99</v>
      </c>
      <c r="F260" s="27">
        <v>3.15</v>
      </c>
      <c r="G260" s="27">
        <v>3.35</v>
      </c>
      <c r="H260" s="27">
        <v>3.5</v>
      </c>
      <c r="I260" s="27">
        <v>3.3</v>
      </c>
      <c r="J260" s="27">
        <v>4.2</v>
      </c>
      <c r="K260" s="27">
        <v>4.8</v>
      </c>
    </row>
    <row r="261" spans="1:11" ht="15.75">
      <c r="A261" s="11" t="s">
        <v>179</v>
      </c>
      <c r="B261" s="5" t="s">
        <v>1</v>
      </c>
      <c r="C261" s="27">
        <f>C262+C263</f>
        <v>12.416</v>
      </c>
      <c r="D261" s="27">
        <v>11.3</v>
      </c>
      <c r="E261" s="27">
        <v>11.5</v>
      </c>
      <c r="F261" s="27">
        <v>13.7</v>
      </c>
      <c r="G261" s="27">
        <v>14.1</v>
      </c>
      <c r="H261" s="27">
        <v>14.65</v>
      </c>
      <c r="I261" s="27">
        <v>13.85</v>
      </c>
      <c r="J261" s="27">
        <v>14.56</v>
      </c>
      <c r="K261" s="27">
        <v>15.07</v>
      </c>
    </row>
    <row r="262" spans="1:11" ht="15.75">
      <c r="A262" s="15" t="s">
        <v>136</v>
      </c>
      <c r="B262" s="5" t="s">
        <v>1</v>
      </c>
      <c r="C262" s="27">
        <v>5.591</v>
      </c>
      <c r="D262" s="27">
        <v>4.4</v>
      </c>
      <c r="E262" s="27">
        <v>4.4</v>
      </c>
      <c r="F262" s="27">
        <v>6.1</v>
      </c>
      <c r="G262" s="27">
        <v>6.5</v>
      </c>
      <c r="H262" s="27">
        <v>6.7</v>
      </c>
      <c r="I262" s="27">
        <v>6.25</v>
      </c>
      <c r="J262" s="27">
        <v>6.66</v>
      </c>
      <c r="K262" s="27">
        <v>6.87</v>
      </c>
    </row>
    <row r="263" spans="1:11" ht="15.75">
      <c r="A263" s="15" t="s">
        <v>23</v>
      </c>
      <c r="B263" s="5" t="s">
        <v>1</v>
      </c>
      <c r="C263" s="27">
        <v>6.825</v>
      </c>
      <c r="D263" s="27">
        <v>6.9</v>
      </c>
      <c r="E263" s="27">
        <v>7.1</v>
      </c>
      <c r="F263" s="27">
        <v>7.6</v>
      </c>
      <c r="G263" s="27">
        <v>7.6</v>
      </c>
      <c r="H263" s="27">
        <v>7.95</v>
      </c>
      <c r="I263" s="27">
        <v>7.6</v>
      </c>
      <c r="J263" s="27">
        <v>7.9</v>
      </c>
      <c r="K263" s="27">
        <v>8.2</v>
      </c>
    </row>
    <row r="264" spans="1:11" ht="15.75">
      <c r="A264" s="11" t="s">
        <v>138</v>
      </c>
      <c r="B264" s="5" t="s">
        <v>1</v>
      </c>
      <c r="C264" s="27">
        <f>C265+C266</f>
        <v>16.247999999999998</v>
      </c>
      <c r="D264" s="27">
        <v>3.1</v>
      </c>
      <c r="E264" s="27">
        <v>3.2</v>
      </c>
      <c r="F264" s="27">
        <v>3.4</v>
      </c>
      <c r="G264" s="27">
        <v>3.5</v>
      </c>
      <c r="H264" s="27">
        <v>3.75</v>
      </c>
      <c r="I264" s="27">
        <v>3.5</v>
      </c>
      <c r="J264" s="27">
        <v>3.7</v>
      </c>
      <c r="K264" s="27">
        <v>3.9</v>
      </c>
    </row>
    <row r="265" spans="1:11" ht="15.75">
      <c r="A265" s="15" t="s">
        <v>136</v>
      </c>
      <c r="B265" s="5" t="s">
        <v>1</v>
      </c>
      <c r="C265" s="27">
        <v>13.174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</row>
    <row r="266" spans="1:11" ht="15.75">
      <c r="A266" s="15" t="s">
        <v>23</v>
      </c>
      <c r="B266" s="5" t="s">
        <v>1</v>
      </c>
      <c r="C266" s="27">
        <v>3.074</v>
      </c>
      <c r="D266" s="27">
        <v>3.1</v>
      </c>
      <c r="E266" s="27">
        <v>3.2</v>
      </c>
      <c r="F266" s="27">
        <v>3.4</v>
      </c>
      <c r="G266" s="27">
        <v>3.5</v>
      </c>
      <c r="H266" s="27">
        <v>3.75</v>
      </c>
      <c r="I266" s="27">
        <v>3.5</v>
      </c>
      <c r="J266" s="27">
        <v>3.7</v>
      </c>
      <c r="K266" s="27">
        <v>3.9</v>
      </c>
    </row>
    <row r="267" spans="1:11" ht="15.75">
      <c r="A267" s="11" t="s">
        <v>139</v>
      </c>
      <c r="B267" s="5" t="s">
        <v>1</v>
      </c>
      <c r="C267" s="27">
        <f aca="true" t="shared" si="10" ref="C267:K267">C268+C269</f>
        <v>42.955999999999996</v>
      </c>
      <c r="D267" s="51">
        <f t="shared" si="10"/>
        <v>43.355999999999995</v>
      </c>
      <c r="E267" s="27">
        <v>43.55</v>
      </c>
      <c r="F267" s="27">
        <f t="shared" si="10"/>
        <v>43.8</v>
      </c>
      <c r="G267" s="27">
        <v>43.9</v>
      </c>
      <c r="H267" s="52">
        <v>44.7678</v>
      </c>
      <c r="I267" s="27">
        <v>44.15</v>
      </c>
      <c r="J267" s="27">
        <v>44.65</v>
      </c>
      <c r="K267" s="27">
        <f t="shared" si="10"/>
        <v>45.3</v>
      </c>
    </row>
    <row r="268" spans="1:11" ht="15.75">
      <c r="A268" s="15" t="s">
        <v>136</v>
      </c>
      <c r="B268" s="5" t="s">
        <v>1</v>
      </c>
      <c r="C268" s="27">
        <v>0.41</v>
      </c>
      <c r="D268" s="27">
        <v>0.41</v>
      </c>
      <c r="E268" s="27">
        <v>0.5</v>
      </c>
      <c r="F268" s="27">
        <v>0.65</v>
      </c>
      <c r="G268" s="27">
        <v>0.75</v>
      </c>
      <c r="H268" s="27">
        <v>1.1</v>
      </c>
      <c r="I268" s="27">
        <v>0.9</v>
      </c>
      <c r="J268" s="27">
        <v>1.1</v>
      </c>
      <c r="K268" s="27">
        <v>1.4</v>
      </c>
    </row>
    <row r="269" spans="1:11" ht="15.75">
      <c r="A269" s="15" t="s">
        <v>23</v>
      </c>
      <c r="B269" s="5" t="s">
        <v>1</v>
      </c>
      <c r="C269" s="27">
        <v>42.546</v>
      </c>
      <c r="D269" s="27">
        <v>42.946</v>
      </c>
      <c r="E269" s="27">
        <v>43.05</v>
      </c>
      <c r="F269" s="27">
        <v>43.15</v>
      </c>
      <c r="G269" s="27">
        <v>43.15</v>
      </c>
      <c r="H269" s="27">
        <v>43.67</v>
      </c>
      <c r="I269" s="27">
        <v>43.25</v>
      </c>
      <c r="J269" s="27">
        <v>43.55</v>
      </c>
      <c r="K269" s="27">
        <v>43.9</v>
      </c>
    </row>
    <row r="270" spans="1:11" ht="15.75">
      <c r="A270" s="11" t="s">
        <v>18</v>
      </c>
      <c r="B270" s="5" t="s">
        <v>1</v>
      </c>
      <c r="C270" s="27">
        <f aca="true" t="shared" si="11" ref="C270:I270">C272+C273</f>
        <v>14.078</v>
      </c>
      <c r="D270" s="27">
        <v>16.69</v>
      </c>
      <c r="E270" s="27">
        <v>16.67</v>
      </c>
      <c r="F270" s="27">
        <v>14.35</v>
      </c>
      <c r="G270" s="27">
        <f t="shared" si="11"/>
        <v>12.945</v>
      </c>
      <c r="H270" s="27">
        <f t="shared" si="11"/>
        <v>12.545000000000002</v>
      </c>
      <c r="I270" s="27">
        <f t="shared" si="11"/>
        <v>12.940000000000001</v>
      </c>
      <c r="J270" s="27">
        <v>10.5</v>
      </c>
      <c r="K270" s="27">
        <v>8.65</v>
      </c>
    </row>
    <row r="271" spans="1:11" ht="38.25">
      <c r="A271" s="15" t="s">
        <v>151</v>
      </c>
      <c r="B271" s="5" t="s">
        <v>2</v>
      </c>
      <c r="C271" s="27">
        <v>67.32</v>
      </c>
      <c r="D271" s="27">
        <v>118.55</v>
      </c>
      <c r="E271" s="27">
        <v>99.88</v>
      </c>
      <c r="F271" s="27">
        <v>86.08</v>
      </c>
      <c r="G271" s="27">
        <v>90.21</v>
      </c>
      <c r="H271" s="27">
        <v>96.91</v>
      </c>
      <c r="I271" s="27">
        <v>77.62</v>
      </c>
      <c r="J271" s="27">
        <v>81.14</v>
      </c>
      <c r="K271" s="27">
        <v>82.38</v>
      </c>
    </row>
    <row r="272" spans="1:11" ht="15.75">
      <c r="A272" s="15" t="s">
        <v>136</v>
      </c>
      <c r="B272" s="5" t="s">
        <v>1</v>
      </c>
      <c r="C272" s="27">
        <f aca="true" t="shared" si="12" ref="C272:I273">C275+C278+C281+C284</f>
        <v>5.485</v>
      </c>
      <c r="D272" s="27">
        <v>8.43</v>
      </c>
      <c r="E272" s="27">
        <v>8.41</v>
      </c>
      <c r="F272" s="27">
        <v>6.25</v>
      </c>
      <c r="G272" s="27">
        <f t="shared" si="12"/>
        <v>5.1450000000000005</v>
      </c>
      <c r="H272" s="27">
        <f t="shared" si="12"/>
        <v>5.045</v>
      </c>
      <c r="I272" s="27">
        <f t="shared" si="12"/>
        <v>5.140000000000001</v>
      </c>
      <c r="J272" s="27">
        <v>3.6</v>
      </c>
      <c r="K272" s="27">
        <v>2.65</v>
      </c>
    </row>
    <row r="273" spans="1:11" ht="15.75">
      <c r="A273" s="15" t="s">
        <v>23</v>
      </c>
      <c r="B273" s="5" t="s">
        <v>1</v>
      </c>
      <c r="C273" s="27">
        <f t="shared" si="12"/>
        <v>8.593</v>
      </c>
      <c r="D273" s="27">
        <f t="shared" si="12"/>
        <v>8.26</v>
      </c>
      <c r="E273" s="27">
        <f t="shared" si="12"/>
        <v>8.26</v>
      </c>
      <c r="F273" s="27">
        <f t="shared" si="12"/>
        <v>8.1</v>
      </c>
      <c r="G273" s="27">
        <f t="shared" si="12"/>
        <v>7.8</v>
      </c>
      <c r="H273" s="27">
        <f t="shared" si="12"/>
        <v>7.500000000000001</v>
      </c>
      <c r="I273" s="27">
        <f t="shared" si="12"/>
        <v>7.8</v>
      </c>
      <c r="J273" s="27">
        <v>6.9</v>
      </c>
      <c r="K273" s="27">
        <v>6</v>
      </c>
    </row>
    <row r="274" spans="1:11" ht="15.75">
      <c r="A274" s="11" t="s">
        <v>137</v>
      </c>
      <c r="B274" s="5" t="s">
        <v>1</v>
      </c>
      <c r="C274" s="27">
        <f aca="true" t="shared" si="13" ref="C274:I274">C275+C276</f>
        <v>11.862</v>
      </c>
      <c r="D274" s="27">
        <v>14.77</v>
      </c>
      <c r="E274" s="27">
        <v>14.75</v>
      </c>
      <c r="F274" s="27">
        <v>12.5</v>
      </c>
      <c r="G274" s="27">
        <f t="shared" si="13"/>
        <v>11.3</v>
      </c>
      <c r="H274" s="27">
        <f t="shared" si="13"/>
        <v>11</v>
      </c>
      <c r="I274" s="27">
        <f t="shared" si="13"/>
        <v>11.3</v>
      </c>
      <c r="J274" s="27">
        <v>9</v>
      </c>
      <c r="K274" s="27">
        <v>7.3</v>
      </c>
    </row>
    <row r="275" spans="1:11" ht="15.75">
      <c r="A275" s="15" t="s">
        <v>136</v>
      </c>
      <c r="B275" s="5" t="s">
        <v>1</v>
      </c>
      <c r="C275" s="27">
        <v>5.219</v>
      </c>
      <c r="D275" s="27">
        <v>8.17</v>
      </c>
      <c r="E275" s="27">
        <v>8.15</v>
      </c>
      <c r="F275" s="27">
        <v>6</v>
      </c>
      <c r="G275" s="27">
        <v>4.9</v>
      </c>
      <c r="H275" s="27">
        <v>4.8</v>
      </c>
      <c r="I275" s="27">
        <v>4.9</v>
      </c>
      <c r="J275" s="27">
        <v>3.4</v>
      </c>
      <c r="K275" s="27">
        <v>2.5</v>
      </c>
    </row>
    <row r="276" spans="1:11" ht="15.75">
      <c r="A276" s="15" t="s">
        <v>23</v>
      </c>
      <c r="B276" s="5" t="s">
        <v>1</v>
      </c>
      <c r="C276" s="27">
        <v>6.643</v>
      </c>
      <c r="D276" s="27">
        <v>6.6</v>
      </c>
      <c r="E276" s="27">
        <v>6.6</v>
      </c>
      <c r="F276" s="27">
        <v>6.5</v>
      </c>
      <c r="G276" s="27">
        <v>6.4</v>
      </c>
      <c r="H276" s="27">
        <v>6.2</v>
      </c>
      <c r="I276" s="27">
        <v>6.4</v>
      </c>
      <c r="J276" s="27">
        <v>5.6</v>
      </c>
      <c r="K276" s="27">
        <v>4.8</v>
      </c>
    </row>
    <row r="277" spans="1:11" ht="15.75">
      <c r="A277" s="11" t="s">
        <v>6</v>
      </c>
      <c r="B277" s="5" t="s">
        <v>1</v>
      </c>
      <c r="C277" s="27">
        <f aca="true" t="shared" si="14" ref="C277:K277">C278+C279</f>
        <v>1.288</v>
      </c>
      <c r="D277" s="27">
        <f t="shared" si="14"/>
        <v>1.1</v>
      </c>
      <c r="E277" s="27">
        <f t="shared" si="14"/>
        <v>1.1</v>
      </c>
      <c r="F277" s="27">
        <f t="shared" si="14"/>
        <v>1.1</v>
      </c>
      <c r="G277" s="27">
        <f t="shared" si="14"/>
        <v>1.1</v>
      </c>
      <c r="H277" s="27">
        <f t="shared" si="14"/>
        <v>1.1</v>
      </c>
      <c r="I277" s="27">
        <f t="shared" si="14"/>
        <v>1.1</v>
      </c>
      <c r="J277" s="27">
        <f t="shared" si="14"/>
        <v>1.1</v>
      </c>
      <c r="K277" s="27">
        <f t="shared" si="14"/>
        <v>1.1</v>
      </c>
    </row>
    <row r="278" spans="1:11" ht="15.75">
      <c r="A278" s="15" t="s">
        <v>136</v>
      </c>
      <c r="B278" s="5" t="s">
        <v>1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</row>
    <row r="279" spans="1:11" ht="15.75">
      <c r="A279" s="15" t="s">
        <v>23</v>
      </c>
      <c r="B279" s="5" t="s">
        <v>1</v>
      </c>
      <c r="C279" s="27">
        <v>1.288</v>
      </c>
      <c r="D279" s="27">
        <v>1.1</v>
      </c>
      <c r="E279" s="27">
        <v>1.1</v>
      </c>
      <c r="F279" s="27">
        <v>1.1</v>
      </c>
      <c r="G279" s="27">
        <v>1.1</v>
      </c>
      <c r="H279" s="27">
        <v>1.1</v>
      </c>
      <c r="I279" s="27">
        <v>1.1</v>
      </c>
      <c r="J279" s="27">
        <v>1.1</v>
      </c>
      <c r="K279" s="27">
        <v>1.1</v>
      </c>
    </row>
    <row r="280" spans="1:11" ht="15.75">
      <c r="A280" s="11" t="s">
        <v>180</v>
      </c>
      <c r="B280" s="5" t="s">
        <v>1</v>
      </c>
      <c r="C280" s="27">
        <f aca="true" t="shared" si="15" ref="C280:K280">C281+C282</f>
        <v>0</v>
      </c>
      <c r="D280" s="27">
        <f t="shared" si="15"/>
        <v>0</v>
      </c>
      <c r="E280" s="27">
        <f t="shared" si="15"/>
        <v>0</v>
      </c>
      <c r="F280" s="27">
        <f t="shared" si="15"/>
        <v>0</v>
      </c>
      <c r="G280" s="27">
        <f t="shared" si="15"/>
        <v>0</v>
      </c>
      <c r="H280" s="27">
        <f t="shared" si="15"/>
        <v>0</v>
      </c>
      <c r="I280" s="27">
        <f t="shared" si="15"/>
        <v>0</v>
      </c>
      <c r="J280" s="27">
        <f t="shared" si="15"/>
        <v>0</v>
      </c>
      <c r="K280" s="27">
        <f t="shared" si="15"/>
        <v>0</v>
      </c>
    </row>
    <row r="281" spans="1:11" ht="15.75">
      <c r="A281" s="15" t="s">
        <v>136</v>
      </c>
      <c r="B281" s="5" t="s">
        <v>1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</row>
    <row r="282" spans="1:11" ht="15.75">
      <c r="A282" s="15" t="s">
        <v>23</v>
      </c>
      <c r="B282" s="5" t="s">
        <v>1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</row>
    <row r="283" spans="1:11" ht="15.75">
      <c r="A283" s="11" t="s">
        <v>139</v>
      </c>
      <c r="B283" s="5" t="s">
        <v>1</v>
      </c>
      <c r="C283" s="27">
        <f aca="true" t="shared" si="16" ref="C283:K283">C284+C285</f>
        <v>0.928</v>
      </c>
      <c r="D283" s="27">
        <f t="shared" si="16"/>
        <v>0.8200000000000001</v>
      </c>
      <c r="E283" s="27">
        <f t="shared" si="16"/>
        <v>0.8200000000000001</v>
      </c>
      <c r="F283" s="27">
        <f t="shared" si="16"/>
        <v>0.75</v>
      </c>
      <c r="G283" s="51">
        <f t="shared" si="16"/>
        <v>0.5449999999999999</v>
      </c>
      <c r="H283" s="51">
        <f t="shared" si="16"/>
        <v>0.445</v>
      </c>
      <c r="I283" s="27">
        <f t="shared" si="16"/>
        <v>0.54</v>
      </c>
      <c r="J283" s="27">
        <f t="shared" si="16"/>
        <v>0.4</v>
      </c>
      <c r="K283" s="27">
        <f t="shared" si="16"/>
        <v>0.25</v>
      </c>
    </row>
    <row r="284" spans="1:11" ht="15.75">
      <c r="A284" s="15" t="s">
        <v>136</v>
      </c>
      <c r="B284" s="5" t="s">
        <v>1</v>
      </c>
      <c r="C284" s="27">
        <v>0.266</v>
      </c>
      <c r="D284" s="27">
        <v>0.26</v>
      </c>
      <c r="E284" s="27">
        <v>0.26</v>
      </c>
      <c r="F284" s="27">
        <v>0.25</v>
      </c>
      <c r="G284" s="27">
        <v>0.245</v>
      </c>
      <c r="H284" s="27">
        <v>0.245</v>
      </c>
      <c r="I284" s="27">
        <v>0.24</v>
      </c>
      <c r="J284" s="27">
        <v>0.2</v>
      </c>
      <c r="K284" s="27">
        <v>0.15</v>
      </c>
    </row>
    <row r="285" spans="1:11" ht="15.75">
      <c r="A285" s="15" t="s">
        <v>23</v>
      </c>
      <c r="B285" s="5" t="s">
        <v>1</v>
      </c>
      <c r="C285" s="27">
        <v>0.662</v>
      </c>
      <c r="D285" s="27">
        <v>0.56</v>
      </c>
      <c r="E285" s="27">
        <v>0.56</v>
      </c>
      <c r="F285" s="27">
        <v>0.5</v>
      </c>
      <c r="G285" s="27">
        <v>0.3</v>
      </c>
      <c r="H285" s="27">
        <v>0.2</v>
      </c>
      <c r="I285" s="27">
        <v>0.3</v>
      </c>
      <c r="J285" s="27">
        <v>0.2</v>
      </c>
      <c r="K285" s="27">
        <v>0.1</v>
      </c>
    </row>
    <row r="286" spans="1:11" ht="15.75">
      <c r="A286" s="11" t="s">
        <v>140</v>
      </c>
      <c r="B286" s="5" t="s">
        <v>1</v>
      </c>
      <c r="C286" s="27">
        <v>32.6</v>
      </c>
      <c r="D286" s="27">
        <v>39.3</v>
      </c>
      <c r="E286" s="27">
        <v>41.3</v>
      </c>
      <c r="F286" s="27">
        <v>43.6</v>
      </c>
      <c r="G286" s="27">
        <v>46.4</v>
      </c>
      <c r="H286" s="27">
        <v>49.5</v>
      </c>
      <c r="I286" s="27">
        <v>43.6</v>
      </c>
      <c r="J286" s="27">
        <v>46.4</v>
      </c>
      <c r="K286" s="27">
        <v>49.5</v>
      </c>
    </row>
    <row r="287" spans="1:11" ht="38.25">
      <c r="A287" s="15" t="s">
        <v>151</v>
      </c>
      <c r="B287" s="5" t="s">
        <v>2</v>
      </c>
      <c r="C287" s="26">
        <v>66.9</v>
      </c>
      <c r="D287" s="4">
        <v>39.3</v>
      </c>
      <c r="E287" s="26">
        <f>E286/D287*100</f>
        <v>105.08905852417303</v>
      </c>
      <c r="F287" s="26">
        <f aca="true" t="shared" si="17" ref="F287:K287">F286/E286*100</f>
        <v>105.56900726392253</v>
      </c>
      <c r="G287" s="26">
        <f t="shared" si="17"/>
        <v>106.42201834862384</v>
      </c>
      <c r="H287" s="26">
        <f t="shared" si="17"/>
        <v>106.68103448275863</v>
      </c>
      <c r="I287" s="26">
        <v>105.6</v>
      </c>
      <c r="J287" s="26">
        <v>106.4</v>
      </c>
      <c r="K287" s="26">
        <f t="shared" si="17"/>
        <v>106.68103448275863</v>
      </c>
    </row>
    <row r="288" spans="1:11" ht="15.75">
      <c r="A288" s="16" t="s">
        <v>141</v>
      </c>
      <c r="B288" s="5" t="s">
        <v>1</v>
      </c>
      <c r="C288" s="6">
        <v>243.74</v>
      </c>
      <c r="D288" s="27">
        <v>374.2</v>
      </c>
      <c r="E288" s="56">
        <v>382.47</v>
      </c>
      <c r="F288" s="56">
        <v>390.92</v>
      </c>
      <c r="G288" s="56">
        <v>399.56</v>
      </c>
      <c r="H288" s="27">
        <v>408.39</v>
      </c>
      <c r="I288" s="56">
        <v>390.96</v>
      </c>
      <c r="J288" s="56">
        <v>399.64</v>
      </c>
      <c r="K288" s="27">
        <v>408.51</v>
      </c>
    </row>
    <row r="289" spans="1:11" ht="38.25">
      <c r="A289" s="15" t="s">
        <v>151</v>
      </c>
      <c r="B289" s="5" t="s">
        <v>2</v>
      </c>
      <c r="C289" s="56">
        <v>63.72</v>
      </c>
      <c r="D289" s="56">
        <v>153.52</v>
      </c>
      <c r="E289" s="57">
        <v>102.21</v>
      </c>
      <c r="F289" s="57">
        <f aca="true" t="shared" si="18" ref="F289:K289">F288/E288*100</f>
        <v>102.20932360708028</v>
      </c>
      <c r="G289" s="57">
        <f t="shared" si="18"/>
        <v>102.21017087895221</v>
      </c>
      <c r="H289" s="57">
        <f t="shared" si="18"/>
        <v>102.20993092401642</v>
      </c>
      <c r="I289" s="57">
        <v>102.22</v>
      </c>
      <c r="J289" s="57">
        <v>102.22</v>
      </c>
      <c r="K289" s="57">
        <f t="shared" si="18"/>
        <v>102.21949754779303</v>
      </c>
    </row>
    <row r="290" spans="1:11" ht="15.75">
      <c r="A290" s="12" t="s">
        <v>222</v>
      </c>
      <c r="B290" s="5"/>
      <c r="C290" s="28"/>
      <c r="D290" s="45"/>
      <c r="E290" s="28"/>
      <c r="F290" s="28"/>
      <c r="G290" s="28"/>
      <c r="H290" s="28"/>
      <c r="I290" s="28"/>
      <c r="J290" s="28"/>
      <c r="K290" s="28"/>
    </row>
    <row r="291" spans="1:11" ht="15.75">
      <c r="A291" s="5" t="s">
        <v>142</v>
      </c>
      <c r="B291" s="14"/>
      <c r="C291" s="28"/>
      <c r="D291" s="28"/>
      <c r="E291" s="28"/>
      <c r="F291" s="28"/>
      <c r="G291" s="28"/>
      <c r="H291" s="28"/>
      <c r="I291" s="28"/>
      <c r="J291" s="28"/>
      <c r="K291" s="28"/>
    </row>
    <row r="292" spans="1:11" ht="15.75">
      <c r="A292" s="11" t="s">
        <v>143</v>
      </c>
      <c r="B292" s="5" t="s">
        <v>1</v>
      </c>
      <c r="C292" s="4">
        <v>539.3</v>
      </c>
      <c r="D292" s="4">
        <v>533.7</v>
      </c>
      <c r="E292" s="27">
        <v>533.27</v>
      </c>
      <c r="F292" s="26">
        <v>539.3</v>
      </c>
      <c r="G292" s="26">
        <v>549.6</v>
      </c>
      <c r="H292" s="26">
        <v>562.8</v>
      </c>
      <c r="I292" s="27">
        <v>540.74</v>
      </c>
      <c r="J292" s="26">
        <v>553.2</v>
      </c>
      <c r="K292" s="27">
        <v>568.11</v>
      </c>
    </row>
    <row r="293" spans="1:11" ht="38.25">
      <c r="A293" s="15" t="s">
        <v>151</v>
      </c>
      <c r="B293" s="5" t="s">
        <v>2</v>
      </c>
      <c r="C293" s="26">
        <v>113.4</v>
      </c>
      <c r="D293" s="26">
        <f>D292/C292*100</f>
        <v>98.96161691081032</v>
      </c>
      <c r="E293" s="26">
        <f>E292/D292*100</f>
        <v>99.91943039160576</v>
      </c>
      <c r="F293" s="26">
        <f>F292/E292*100</f>
        <v>101.13075927766421</v>
      </c>
      <c r="G293" s="26">
        <f>G292/F292*100</f>
        <v>101.90988318190249</v>
      </c>
      <c r="H293" s="26">
        <f>H292/G292*100</f>
        <v>102.40174672489081</v>
      </c>
      <c r="I293" s="26">
        <v>101.4</v>
      </c>
      <c r="J293" s="26">
        <v>102.3</v>
      </c>
      <c r="K293" s="26">
        <v>102.7</v>
      </c>
    </row>
    <row r="294" spans="1:11" ht="15.75">
      <c r="A294" s="11" t="s">
        <v>15</v>
      </c>
      <c r="B294" s="5" t="s">
        <v>16</v>
      </c>
      <c r="C294" s="4">
        <v>16039.3</v>
      </c>
      <c r="D294" s="26">
        <v>16314.3</v>
      </c>
      <c r="E294" s="26">
        <v>16452.8</v>
      </c>
      <c r="F294" s="26">
        <v>16553.1</v>
      </c>
      <c r="G294" s="26">
        <v>16612.3</v>
      </c>
      <c r="H294" s="26">
        <v>16837.2</v>
      </c>
      <c r="I294" s="26">
        <v>16597.3</v>
      </c>
      <c r="J294" s="26">
        <v>16721.1</v>
      </c>
      <c r="K294" s="26">
        <v>16996.1</v>
      </c>
    </row>
    <row r="295" spans="1:11" ht="15.75">
      <c r="A295" s="12" t="s">
        <v>225</v>
      </c>
      <c r="B295" s="5"/>
      <c r="C295" s="28"/>
      <c r="D295" s="28"/>
      <c r="E295" s="28"/>
      <c r="F295" s="28"/>
      <c r="G295" s="28"/>
      <c r="H295" s="28"/>
      <c r="I295" s="28"/>
      <c r="J295" s="28"/>
      <c r="K295" s="28"/>
    </row>
    <row r="296" spans="1:11" ht="15.75">
      <c r="A296" s="5" t="s">
        <v>144</v>
      </c>
      <c r="B296" s="14"/>
      <c r="C296" s="48"/>
      <c r="D296" s="28"/>
      <c r="E296" s="28"/>
      <c r="F296" s="28"/>
      <c r="G296" s="28"/>
      <c r="H296" s="28"/>
      <c r="I296" s="28"/>
      <c r="J296" s="28"/>
      <c r="K296" s="28"/>
    </row>
    <row r="297" spans="1:11" ht="15.75">
      <c r="A297" s="11" t="s">
        <v>145</v>
      </c>
      <c r="B297" s="5" t="s">
        <v>3</v>
      </c>
      <c r="C297" s="4">
        <v>2.802</v>
      </c>
      <c r="D297" s="51">
        <v>2.726</v>
      </c>
      <c r="E297" s="51">
        <v>2.701</v>
      </c>
      <c r="F297" s="51">
        <v>2.715</v>
      </c>
      <c r="G297" s="51">
        <v>2.757</v>
      </c>
      <c r="H297" s="52">
        <v>2.7855</v>
      </c>
      <c r="I297" s="51">
        <v>2.715</v>
      </c>
      <c r="J297" s="51">
        <v>2.757</v>
      </c>
      <c r="K297" s="52">
        <v>2.7855</v>
      </c>
    </row>
    <row r="298" spans="1:11" s="18" customFormat="1" ht="15.75">
      <c r="A298" s="12" t="s">
        <v>225</v>
      </c>
      <c r="B298" s="17"/>
      <c r="C298" s="28"/>
      <c r="D298" s="28"/>
      <c r="E298" s="28"/>
      <c r="F298" s="28"/>
      <c r="G298" s="28"/>
      <c r="H298" s="28"/>
      <c r="I298" s="28"/>
      <c r="J298" s="28"/>
      <c r="K298" s="28"/>
    </row>
    <row r="299" spans="1:11" ht="15.75">
      <c r="A299" s="5" t="s">
        <v>146</v>
      </c>
      <c r="B299" s="19"/>
      <c r="C299" s="28"/>
      <c r="D299" s="28"/>
      <c r="E299" s="28"/>
      <c r="F299" s="28"/>
      <c r="G299" s="28"/>
      <c r="H299" s="28"/>
      <c r="I299" s="28"/>
      <c r="J299" s="28"/>
      <c r="K299" s="28"/>
    </row>
    <row r="300" spans="1:11" ht="15.75">
      <c r="A300" s="11" t="s">
        <v>147</v>
      </c>
      <c r="B300" s="5" t="s">
        <v>1</v>
      </c>
      <c r="C300" s="4">
        <v>1638.6</v>
      </c>
      <c r="D300" s="4">
        <v>1830.1</v>
      </c>
      <c r="E300" s="26">
        <v>1897.4</v>
      </c>
      <c r="F300" s="26">
        <v>2012.8</v>
      </c>
      <c r="G300" s="26">
        <v>2144.6</v>
      </c>
      <c r="H300" s="26">
        <v>2310</v>
      </c>
      <c r="I300" s="4">
        <v>1934.8</v>
      </c>
      <c r="J300" s="4">
        <v>2125.8</v>
      </c>
      <c r="K300" s="26">
        <v>2339.1</v>
      </c>
    </row>
    <row r="301" spans="1:11" ht="38.25">
      <c r="A301" s="15" t="s">
        <v>149</v>
      </c>
      <c r="B301" s="5" t="s">
        <v>2</v>
      </c>
      <c r="C301" s="4">
        <v>102.1</v>
      </c>
      <c r="D301" s="26">
        <v>95.5</v>
      </c>
      <c r="E301" s="4">
        <v>96.3</v>
      </c>
      <c r="F301" s="4">
        <v>100.8</v>
      </c>
      <c r="G301" s="4">
        <v>101.8</v>
      </c>
      <c r="H301" s="4">
        <v>103.7</v>
      </c>
      <c r="I301" s="4">
        <v>97.1</v>
      </c>
      <c r="J301" s="4">
        <v>105.5</v>
      </c>
      <c r="K301" s="4">
        <v>106.1</v>
      </c>
    </row>
    <row r="302" spans="1:11" ht="15.75">
      <c r="A302" s="15" t="s">
        <v>150</v>
      </c>
      <c r="B302" s="5" t="s">
        <v>0</v>
      </c>
      <c r="C302" s="27">
        <v>106.1</v>
      </c>
      <c r="D302" s="27">
        <v>116.94</v>
      </c>
      <c r="E302" s="53">
        <v>107.7</v>
      </c>
      <c r="F302" s="53">
        <v>105.2</v>
      </c>
      <c r="G302" s="53">
        <v>104.7</v>
      </c>
      <c r="H302" s="53">
        <v>103.9</v>
      </c>
      <c r="I302" s="26">
        <v>105</v>
      </c>
      <c r="J302" s="4">
        <v>104.1</v>
      </c>
      <c r="K302" s="4">
        <v>103.8</v>
      </c>
    </row>
    <row r="303" spans="1:11" ht="15.75">
      <c r="A303" s="11" t="s">
        <v>17</v>
      </c>
      <c r="B303" s="5" t="s">
        <v>1</v>
      </c>
      <c r="C303" s="4">
        <v>1590.4</v>
      </c>
      <c r="D303" s="54">
        <v>1776.1</v>
      </c>
      <c r="E303" s="26">
        <v>1848.8</v>
      </c>
      <c r="F303" s="26">
        <v>1972.5</v>
      </c>
      <c r="G303" s="26">
        <v>2082.4</v>
      </c>
      <c r="H303" s="26">
        <v>2264.7</v>
      </c>
      <c r="I303" s="4">
        <v>1884.5</v>
      </c>
      <c r="J303" s="4">
        <v>2071.4</v>
      </c>
      <c r="K303" s="26">
        <v>2292.4</v>
      </c>
    </row>
    <row r="304" spans="1:11" ht="38.25">
      <c r="A304" s="15" t="s">
        <v>149</v>
      </c>
      <c r="B304" s="5" t="s">
        <v>2</v>
      </c>
      <c r="C304" s="4">
        <v>106.2</v>
      </c>
      <c r="D304" s="26">
        <v>95.5</v>
      </c>
      <c r="E304" s="4">
        <v>96.7</v>
      </c>
      <c r="F304" s="4">
        <v>101.4</v>
      </c>
      <c r="G304" s="4">
        <v>100.8</v>
      </c>
      <c r="H304" s="26">
        <v>104.7</v>
      </c>
      <c r="I304" s="4">
        <v>97.1</v>
      </c>
      <c r="J304" s="4">
        <v>105.6</v>
      </c>
      <c r="K304" s="26">
        <v>106.6</v>
      </c>
    </row>
    <row r="305" spans="1:11" ht="15.75">
      <c r="A305" s="15" t="s">
        <v>150</v>
      </c>
      <c r="B305" s="5" t="s">
        <v>0</v>
      </c>
      <c r="C305" s="26">
        <v>106.1</v>
      </c>
      <c r="D305" s="27">
        <v>116.94</v>
      </c>
      <c r="E305" s="54">
        <v>107.7</v>
      </c>
      <c r="F305" s="55">
        <v>105.2</v>
      </c>
      <c r="G305" s="55">
        <v>104.7</v>
      </c>
      <c r="H305" s="55">
        <v>103.9</v>
      </c>
      <c r="I305" s="26">
        <v>105</v>
      </c>
      <c r="J305" s="4">
        <v>104.1</v>
      </c>
      <c r="K305" s="4">
        <v>103.8</v>
      </c>
    </row>
    <row r="306" spans="1:11" ht="15.75">
      <c r="A306" s="11" t="s">
        <v>152</v>
      </c>
      <c r="B306" s="5" t="s">
        <v>1</v>
      </c>
      <c r="C306" s="4">
        <v>7.5</v>
      </c>
      <c r="D306" s="54">
        <v>7.6</v>
      </c>
      <c r="E306" s="26">
        <f>D306*E307*E308/10000</f>
        <v>8.075152</v>
      </c>
      <c r="F306" s="26">
        <v>8.7</v>
      </c>
      <c r="G306" s="26">
        <v>9.4</v>
      </c>
      <c r="H306" s="26">
        <v>10.2</v>
      </c>
      <c r="I306" s="4">
        <v>8.7</v>
      </c>
      <c r="J306" s="4">
        <v>9.4</v>
      </c>
      <c r="K306" s="4">
        <v>10.2</v>
      </c>
    </row>
    <row r="307" spans="1:11" ht="38.25">
      <c r="A307" s="15" t="s">
        <v>149</v>
      </c>
      <c r="B307" s="5" t="s">
        <v>2</v>
      </c>
      <c r="C307" s="4">
        <v>94.3</v>
      </c>
      <c r="D307" s="26">
        <v>93</v>
      </c>
      <c r="E307" s="26">
        <v>101</v>
      </c>
      <c r="F307" s="26">
        <v>102</v>
      </c>
      <c r="G307" s="26">
        <v>102</v>
      </c>
      <c r="H307" s="26">
        <v>103</v>
      </c>
      <c r="I307" s="26">
        <v>102</v>
      </c>
      <c r="J307" s="26">
        <v>102</v>
      </c>
      <c r="K307" s="26">
        <v>103</v>
      </c>
    </row>
    <row r="308" spans="1:11" ht="15.75">
      <c r="A308" s="15" t="s">
        <v>150</v>
      </c>
      <c r="B308" s="5" t="s">
        <v>0</v>
      </c>
      <c r="C308" s="26">
        <v>106.9</v>
      </c>
      <c r="D308" s="4">
        <v>109.8</v>
      </c>
      <c r="E308" s="4">
        <v>105.2</v>
      </c>
      <c r="F308" s="4">
        <v>105.4</v>
      </c>
      <c r="G308" s="4">
        <v>105.4</v>
      </c>
      <c r="H308" s="4">
        <v>105.6</v>
      </c>
      <c r="I308" s="4">
        <v>105.4</v>
      </c>
      <c r="J308" s="4">
        <v>105.4</v>
      </c>
      <c r="K308" s="4">
        <v>105.6</v>
      </c>
    </row>
    <row r="309" spans="1:11" ht="15.75">
      <c r="A309" s="11" t="s">
        <v>153</v>
      </c>
      <c r="B309" s="5" t="s">
        <v>1</v>
      </c>
      <c r="C309" s="4">
        <v>120.9</v>
      </c>
      <c r="D309" s="26">
        <v>122</v>
      </c>
      <c r="E309" s="26">
        <v>132</v>
      </c>
      <c r="F309" s="26">
        <v>141.1</v>
      </c>
      <c r="G309" s="26">
        <v>150.3</v>
      </c>
      <c r="H309" s="26">
        <v>159.8</v>
      </c>
      <c r="I309" s="4">
        <v>140.2</v>
      </c>
      <c r="J309" s="4">
        <v>147.7</v>
      </c>
      <c r="K309" s="4">
        <v>156.7</v>
      </c>
    </row>
    <row r="310" spans="1:11" ht="38.25">
      <c r="A310" s="15" t="s">
        <v>149</v>
      </c>
      <c r="B310" s="5" t="s">
        <v>2</v>
      </c>
      <c r="C310" s="4">
        <v>118.1</v>
      </c>
      <c r="D310" s="4">
        <v>100.9</v>
      </c>
      <c r="E310" s="4">
        <v>100.9</v>
      </c>
      <c r="F310" s="4">
        <v>101.2</v>
      </c>
      <c r="G310" s="4">
        <v>101.3</v>
      </c>
      <c r="H310" s="4">
        <v>101.5</v>
      </c>
      <c r="I310" s="26">
        <v>101</v>
      </c>
      <c r="J310" s="26">
        <v>101.2</v>
      </c>
      <c r="K310" s="26">
        <v>101.4</v>
      </c>
    </row>
    <row r="311" spans="1:11" ht="15.75">
      <c r="A311" s="15" t="s">
        <v>150</v>
      </c>
      <c r="B311" s="5" t="s">
        <v>0</v>
      </c>
      <c r="C311" s="4">
        <v>107.8</v>
      </c>
      <c r="D311" s="26">
        <v>108.1</v>
      </c>
      <c r="E311" s="55">
        <v>107.2</v>
      </c>
      <c r="F311" s="55">
        <v>105.7</v>
      </c>
      <c r="G311" s="55">
        <v>105.1</v>
      </c>
      <c r="H311" s="55">
        <v>104.8</v>
      </c>
      <c r="I311" s="4">
        <v>105.2</v>
      </c>
      <c r="J311" s="4">
        <v>104.1</v>
      </c>
      <c r="K311" s="4">
        <v>104.6</v>
      </c>
    </row>
    <row r="312" spans="1:11" ht="15.75">
      <c r="A312" s="12" t="s">
        <v>223</v>
      </c>
      <c r="B312" s="5"/>
      <c r="C312" s="49"/>
      <c r="D312" s="50"/>
      <c r="E312" s="49"/>
      <c r="F312" s="49"/>
      <c r="G312" s="49"/>
      <c r="H312" s="49"/>
      <c r="I312" s="28"/>
      <c r="J312" s="28"/>
      <c r="K312" s="28"/>
    </row>
    <row r="313" spans="1:11" ht="15.75">
      <c r="A313" s="5" t="s">
        <v>148</v>
      </c>
      <c r="B313" s="19"/>
      <c r="C313" s="4"/>
      <c r="D313" s="36"/>
      <c r="E313" s="4"/>
      <c r="F313" s="4"/>
      <c r="G313" s="4"/>
      <c r="H313" s="4"/>
      <c r="I313" s="4"/>
      <c r="J313" s="4"/>
      <c r="K313" s="4"/>
    </row>
    <row r="314" spans="1:11" ht="25.5">
      <c r="A314" s="11" t="s">
        <v>202</v>
      </c>
      <c r="B314" s="5" t="s">
        <v>213</v>
      </c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.75">
      <c r="A315" s="12" t="s">
        <v>223</v>
      </c>
      <c r="B315" s="6"/>
      <c r="C315" s="4"/>
      <c r="D315" s="4"/>
      <c r="E315" s="4"/>
      <c r="F315" s="4"/>
      <c r="G315" s="4"/>
      <c r="H315" s="4"/>
      <c r="I315" s="4"/>
      <c r="J315" s="4"/>
      <c r="K315" s="4"/>
    </row>
    <row r="316" ht="23.25" customHeight="1">
      <c r="D316" s="35"/>
    </row>
    <row r="317" spans="1:11" ht="15.75">
      <c r="A317" s="24" t="s">
        <v>210</v>
      </c>
      <c r="B317" s="31"/>
      <c r="C317" s="31"/>
      <c r="E317" s="32"/>
      <c r="F317" s="23"/>
      <c r="G317" s="23"/>
      <c r="H317" s="23"/>
      <c r="I317" s="23"/>
      <c r="J317" s="23"/>
      <c r="K317" s="23"/>
    </row>
    <row r="318" spans="1:4" ht="24.75" customHeight="1">
      <c r="A318" s="24"/>
      <c r="D318" s="32"/>
    </row>
    <row r="319" spans="1:11" ht="15.75">
      <c r="A319" s="24" t="s">
        <v>211</v>
      </c>
      <c r="B319" s="31"/>
      <c r="C319" s="31"/>
      <c r="D319" s="33"/>
      <c r="E319" s="32"/>
      <c r="F319" s="23"/>
      <c r="G319" s="23"/>
      <c r="H319" s="23"/>
      <c r="I319" s="23"/>
      <c r="J319" s="23"/>
      <c r="K319" s="23"/>
    </row>
    <row r="320" spans="1:4" ht="15" customHeight="1">
      <c r="A320" s="24"/>
      <c r="D320" s="32"/>
    </row>
    <row r="321" spans="1:11" ht="23.25" customHeight="1">
      <c r="A321" s="24" t="s">
        <v>212</v>
      </c>
      <c r="B321" s="31"/>
      <c r="C321" s="31"/>
      <c r="D321" s="33"/>
      <c r="E321" s="32"/>
      <c r="F321" s="23"/>
      <c r="G321" s="23"/>
      <c r="H321" s="23"/>
      <c r="I321" s="23"/>
      <c r="J321" s="23"/>
      <c r="K321" s="23"/>
    </row>
    <row r="322" spans="1:11" ht="15.75">
      <c r="A322" s="34"/>
      <c r="B322" s="32"/>
      <c r="C322" s="33"/>
      <c r="D322" s="32"/>
      <c r="E322" s="33"/>
      <c r="F322" s="33"/>
      <c r="G322" s="33"/>
      <c r="H322" s="33"/>
      <c r="I322" s="33"/>
      <c r="J322" s="33"/>
      <c r="K322" s="33"/>
    </row>
    <row r="323" ht="15.75">
      <c r="D323" s="33"/>
    </row>
  </sheetData>
  <sheetProtection/>
  <mergeCells count="7">
    <mergeCell ref="F6:H6"/>
    <mergeCell ref="B1:K1"/>
    <mergeCell ref="A3:K3"/>
    <mergeCell ref="I6:K6"/>
    <mergeCell ref="A4:A7"/>
    <mergeCell ref="B4:B7"/>
    <mergeCell ref="C4:I4"/>
  </mergeCells>
  <printOptions/>
  <pageMargins left="0.1968503937007874" right="0.1968503937007874" top="0.3937007874015748" bottom="0.3937007874015748" header="0.1968503937007874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3">
      <selection activeCell="E71" sqref="E71"/>
    </sheetView>
  </sheetViews>
  <sheetFormatPr defaultColWidth="9.00390625" defaultRowHeight="12.75"/>
  <cols>
    <col min="1" max="1" width="38.625" style="0" customWidth="1"/>
    <col min="2" max="2" width="10.125" style="0" customWidth="1"/>
    <col min="3" max="3" width="6.375" style="0" customWidth="1"/>
    <col min="4" max="4" width="6.75390625" style="0" customWidth="1"/>
    <col min="5" max="5" width="6.375" style="0" customWidth="1"/>
    <col min="6" max="6" width="6.625" style="0" customWidth="1"/>
    <col min="7" max="8" width="6.875" style="0" customWidth="1"/>
    <col min="9" max="9" width="6.75390625" style="0" customWidth="1"/>
    <col min="10" max="10" width="7.00390625" style="0" customWidth="1"/>
    <col min="11" max="11" width="6.875" style="0" customWidth="1"/>
    <col min="12" max="12" width="6.25390625" style="0" customWidth="1"/>
    <col min="13" max="13" width="7.25390625" style="0" customWidth="1"/>
    <col min="14" max="14" width="6.75390625" style="0" customWidth="1"/>
  </cols>
  <sheetData>
    <row r="1" spans="1:14" ht="15.75">
      <c r="A1" s="73" t="s">
        <v>218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>
      <c r="A2" s="74" t="s">
        <v>10</v>
      </c>
      <c r="B2" s="74" t="s">
        <v>9</v>
      </c>
      <c r="C2" s="82" t="s">
        <v>26</v>
      </c>
      <c r="D2" s="82"/>
      <c r="E2" s="82"/>
      <c r="F2" s="82"/>
      <c r="G2" s="82"/>
      <c r="H2" s="82"/>
      <c r="I2" s="82" t="s">
        <v>154</v>
      </c>
      <c r="J2" s="82"/>
      <c r="K2" s="82"/>
      <c r="L2" s="82"/>
      <c r="M2" s="82"/>
      <c r="N2" s="82"/>
    </row>
    <row r="3" spans="1:14" ht="12.75">
      <c r="A3" s="80"/>
      <c r="B3" s="80"/>
      <c r="C3" s="4" t="s">
        <v>30</v>
      </c>
      <c r="D3" s="4" t="s">
        <v>30</v>
      </c>
      <c r="E3" s="4" t="s">
        <v>35</v>
      </c>
      <c r="F3" s="69" t="s">
        <v>41</v>
      </c>
      <c r="G3" s="70"/>
      <c r="H3" s="71"/>
      <c r="I3" s="4" t="s">
        <v>30</v>
      </c>
      <c r="J3" s="4" t="s">
        <v>30</v>
      </c>
      <c r="K3" s="4" t="s">
        <v>35</v>
      </c>
      <c r="L3" s="69" t="s">
        <v>41</v>
      </c>
      <c r="M3" s="70"/>
      <c r="N3" s="71"/>
    </row>
    <row r="4" spans="1:14" ht="12.75">
      <c r="A4" s="81"/>
      <c r="B4" s="81"/>
      <c r="C4" s="4">
        <v>2012</v>
      </c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2012</v>
      </c>
      <c r="J4" s="4">
        <v>2013</v>
      </c>
      <c r="K4" s="4">
        <v>2014</v>
      </c>
      <c r="L4" s="4">
        <v>2015</v>
      </c>
      <c r="M4" s="4">
        <v>2016</v>
      </c>
      <c r="N4" s="4">
        <v>2017</v>
      </c>
    </row>
    <row r="5" spans="1:14" ht="28.5" customHeight="1">
      <c r="A5" s="5" t="s">
        <v>185</v>
      </c>
      <c r="B5" s="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customHeight="1">
      <c r="A6" s="7" t="s">
        <v>42</v>
      </c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43.5" customHeight="1">
      <c r="A7" s="8" t="s">
        <v>43</v>
      </c>
      <c r="B7" s="6" t="s">
        <v>1</v>
      </c>
      <c r="C7" s="4">
        <v>81.6</v>
      </c>
      <c r="D7" s="4">
        <v>83.4</v>
      </c>
      <c r="E7" s="26">
        <f>E24+E70</f>
        <v>88.6719625459524</v>
      </c>
      <c r="F7" s="26">
        <f>F24+F70</f>
        <v>99.16995987553126</v>
      </c>
      <c r="G7" s="26">
        <f>G24+G70</f>
        <v>108.59105402526703</v>
      </c>
      <c r="H7" s="26">
        <f>H24+H70</f>
        <v>120.8994108249419</v>
      </c>
      <c r="I7" s="4"/>
      <c r="J7" s="4"/>
      <c r="K7" s="4"/>
      <c r="L7" s="4"/>
      <c r="M7" s="4"/>
      <c r="N7" s="4"/>
    </row>
    <row r="8" spans="1:14" ht="93" customHeight="1">
      <c r="A8" s="8" t="s">
        <v>44</v>
      </c>
      <c r="B8" s="6" t="s">
        <v>0</v>
      </c>
      <c r="C8" s="4">
        <v>97.1</v>
      </c>
      <c r="D8" s="26">
        <v>96</v>
      </c>
      <c r="E8" s="26">
        <f>E24/E7*E25+E70/E7*E71</f>
        <v>101.33458858541631</v>
      </c>
      <c r="F8" s="26">
        <f>F24/F7*F25+F70/F7*F71</f>
        <v>101.90450084466632</v>
      </c>
      <c r="G8" s="26">
        <f>G24/G7*G25+G70/G7*G71</f>
        <v>102.42252937797291</v>
      </c>
      <c r="H8" s="26">
        <f>H24/H7*H25+H70/H7*H71</f>
        <v>103.24557691850038</v>
      </c>
      <c r="I8" s="4"/>
      <c r="J8" s="4"/>
      <c r="K8" s="4"/>
      <c r="L8" s="4"/>
      <c r="M8" s="4"/>
      <c r="N8" s="4"/>
    </row>
    <row r="9" spans="1:14" ht="18.75" customHeight="1">
      <c r="A9" s="9" t="s">
        <v>45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57" customHeight="1">
      <c r="A10" s="8" t="s">
        <v>46</v>
      </c>
      <c r="B10" s="6" t="s">
        <v>1</v>
      </c>
      <c r="C10" s="26"/>
      <c r="D10" s="26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7.75" customHeight="1">
      <c r="A11" s="8" t="s">
        <v>47</v>
      </c>
      <c r="B11" s="6" t="s">
        <v>0</v>
      </c>
      <c r="C11" s="26"/>
      <c r="D11" s="26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6.25" customHeight="1">
      <c r="A12" s="8" t="s">
        <v>186</v>
      </c>
      <c r="B12" s="6" t="s">
        <v>0</v>
      </c>
      <c r="C12" s="26"/>
      <c r="D12" s="26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" customHeight="1">
      <c r="A13" s="7" t="s">
        <v>48</v>
      </c>
      <c r="B13" s="6"/>
      <c r="C13" s="2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58.5" customHeight="1">
      <c r="A14" s="8" t="s">
        <v>49</v>
      </c>
      <c r="B14" s="6" t="s">
        <v>1</v>
      </c>
      <c r="C14" s="27"/>
      <c r="D14" s="26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8" t="s">
        <v>50</v>
      </c>
      <c r="B15" s="6" t="s">
        <v>0</v>
      </c>
      <c r="C15" s="26">
        <v>102.7</v>
      </c>
      <c r="D15" s="26">
        <v>108.1</v>
      </c>
      <c r="E15" s="4">
        <v>105.1</v>
      </c>
      <c r="F15" s="4">
        <v>105.7</v>
      </c>
      <c r="G15" s="4">
        <v>106.2</v>
      </c>
      <c r="H15" s="4">
        <v>107.5</v>
      </c>
      <c r="I15" s="4"/>
      <c r="J15" s="4"/>
      <c r="K15" s="4"/>
      <c r="L15" s="4"/>
      <c r="M15" s="4"/>
      <c r="N15" s="4"/>
    </row>
    <row r="16" spans="1:14" ht="34.5" customHeight="1">
      <c r="A16" s="8" t="s">
        <v>51</v>
      </c>
      <c r="B16" s="6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81.75" customHeight="1">
      <c r="A17" s="10" t="s">
        <v>52</v>
      </c>
      <c r="B17" s="6" t="s">
        <v>1</v>
      </c>
      <c r="C17" s="27"/>
      <c r="D17" s="2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44.25" customHeight="1">
      <c r="A18" s="10" t="s">
        <v>53</v>
      </c>
      <c r="B18" s="6" t="s">
        <v>0</v>
      </c>
      <c r="C18" s="26"/>
      <c r="D18" s="26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42.75" customHeight="1">
      <c r="A19" s="10" t="s">
        <v>54</v>
      </c>
      <c r="B19" s="6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83.25" customHeight="1">
      <c r="A20" s="10" t="s">
        <v>55</v>
      </c>
      <c r="B20" s="6" t="s">
        <v>1</v>
      </c>
      <c r="C20" s="26"/>
      <c r="D20" s="26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42.75" customHeight="1">
      <c r="A21" s="10" t="s">
        <v>56</v>
      </c>
      <c r="B21" s="6" t="s">
        <v>0</v>
      </c>
      <c r="C21" s="4"/>
      <c r="D21" s="26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46.5" customHeight="1">
      <c r="A22" s="10" t="s">
        <v>57</v>
      </c>
      <c r="B22" s="6" t="s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2.5" customHeight="1">
      <c r="A23" s="7" t="s">
        <v>58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58.5" customHeight="1">
      <c r="A24" s="8" t="s">
        <v>59</v>
      </c>
      <c r="B24" s="6" t="s">
        <v>1</v>
      </c>
      <c r="C24" s="26">
        <f aca="true" t="shared" si="0" ref="C24:H24">C27+C30+C39+C51</f>
        <v>18.7</v>
      </c>
      <c r="D24" s="26">
        <f t="shared" si="0"/>
        <v>15.435400600000001</v>
      </c>
      <c r="E24" s="26">
        <f t="shared" si="0"/>
        <v>17.646602545952405</v>
      </c>
      <c r="F24" s="26">
        <f t="shared" si="0"/>
        <v>18.666975837131258</v>
      </c>
      <c r="G24" s="26">
        <f t="shared" si="0"/>
        <v>20.082853254088526</v>
      </c>
      <c r="H24" s="26">
        <f t="shared" si="0"/>
        <v>21.917149574502158</v>
      </c>
      <c r="I24" s="4"/>
      <c r="J24" s="4"/>
      <c r="K24" s="4"/>
      <c r="L24" s="4"/>
      <c r="M24" s="4"/>
      <c r="N24" s="4"/>
    </row>
    <row r="25" spans="1:14" ht="26.25" customHeight="1">
      <c r="A25" s="8" t="s">
        <v>60</v>
      </c>
      <c r="B25" s="6" t="s">
        <v>0</v>
      </c>
      <c r="C25" s="4">
        <v>119.3</v>
      </c>
      <c r="D25" s="26">
        <v>103.4</v>
      </c>
      <c r="E25" s="26">
        <f>E24/D24/E26*10000</f>
        <v>104.6937028725277</v>
      </c>
      <c r="F25" s="26">
        <f>F24/E24/F26*10000</f>
        <v>104.94272303705803</v>
      </c>
      <c r="G25" s="26">
        <f>G24/F24/G26*10000</f>
        <v>105.16611140162624</v>
      </c>
      <c r="H25" s="26">
        <f>H24/G24/H26*10000</f>
        <v>106.16113229156765</v>
      </c>
      <c r="I25" s="4"/>
      <c r="J25" s="4"/>
      <c r="K25" s="4"/>
      <c r="L25" s="4"/>
      <c r="M25" s="4"/>
      <c r="N25" s="4"/>
    </row>
    <row r="26" spans="1:14" ht="30" customHeight="1">
      <c r="A26" s="8" t="s">
        <v>61</v>
      </c>
      <c r="B26" s="6" t="s">
        <v>0</v>
      </c>
      <c r="C26" s="4">
        <v>277.9</v>
      </c>
      <c r="D26" s="4">
        <v>105.4</v>
      </c>
      <c r="E26" s="26">
        <v>109.2</v>
      </c>
      <c r="F26" s="4">
        <v>100.8</v>
      </c>
      <c r="G26" s="4">
        <v>102.3</v>
      </c>
      <c r="H26" s="4">
        <v>102.8</v>
      </c>
      <c r="I26" s="4"/>
      <c r="J26" s="4"/>
      <c r="K26" s="4"/>
      <c r="L26" s="4"/>
      <c r="M26" s="4"/>
      <c r="N26" s="4"/>
    </row>
    <row r="27" spans="1:14" ht="78" customHeight="1">
      <c r="A27" s="10" t="s">
        <v>62</v>
      </c>
      <c r="B27" s="6" t="s">
        <v>1</v>
      </c>
      <c r="C27" s="26">
        <v>12.8</v>
      </c>
      <c r="D27" s="26">
        <f>C27*D28*D29/10000</f>
        <v>12.304307200000002</v>
      </c>
      <c r="E27" s="26">
        <f>D27*E28*E29/10000</f>
        <v>12.748837210521604</v>
      </c>
      <c r="F27" s="26">
        <f>E27*F28*F29/10000</f>
        <v>13.602308117579971</v>
      </c>
      <c r="G27" s="26">
        <f>F27*G28*G29/10000</f>
        <v>14.83927481317646</v>
      </c>
      <c r="H27" s="26">
        <f>G27*H28*H29/10000</f>
        <v>16.421200865360323</v>
      </c>
      <c r="I27" s="4"/>
      <c r="J27" s="4"/>
      <c r="K27" s="4"/>
      <c r="L27" s="4"/>
      <c r="M27" s="4"/>
      <c r="N27" s="4"/>
    </row>
    <row r="28" spans="1:14" ht="42.75" customHeight="1">
      <c r="A28" s="10" t="s">
        <v>63</v>
      </c>
      <c r="B28" s="6" t="s">
        <v>0</v>
      </c>
      <c r="C28" s="4">
        <v>124.7</v>
      </c>
      <c r="D28" s="4">
        <v>91.9</v>
      </c>
      <c r="E28" s="4">
        <v>100.4</v>
      </c>
      <c r="F28" s="4">
        <v>102.1</v>
      </c>
      <c r="G28" s="4">
        <v>103.8</v>
      </c>
      <c r="H28" s="4">
        <v>104.2</v>
      </c>
      <c r="I28" s="4"/>
      <c r="J28" s="4"/>
      <c r="K28" s="4"/>
      <c r="L28" s="4"/>
      <c r="M28" s="4"/>
      <c r="N28" s="4"/>
    </row>
    <row r="29" spans="1:14" ht="43.5" customHeight="1">
      <c r="A29" s="10" t="s">
        <v>64</v>
      </c>
      <c r="B29" s="6" t="s">
        <v>0</v>
      </c>
      <c r="C29" s="4">
        <v>86.3</v>
      </c>
      <c r="D29" s="4">
        <v>104.6</v>
      </c>
      <c r="E29" s="4">
        <v>103.2</v>
      </c>
      <c r="F29" s="4">
        <v>104.5</v>
      </c>
      <c r="G29" s="4">
        <v>105.1</v>
      </c>
      <c r="H29" s="4">
        <v>106.2</v>
      </c>
      <c r="I29" s="4"/>
      <c r="J29" s="4"/>
      <c r="K29" s="4"/>
      <c r="L29" s="4"/>
      <c r="M29" s="4"/>
      <c r="N29" s="4"/>
    </row>
    <row r="30" spans="1:14" ht="71.25" customHeight="1">
      <c r="A30" s="10" t="s">
        <v>65</v>
      </c>
      <c r="B30" s="6" t="s">
        <v>1</v>
      </c>
      <c r="C30" s="4">
        <v>0.1</v>
      </c>
      <c r="D30" s="26">
        <f>C30*D31*D32/10000</f>
        <v>0.1131624</v>
      </c>
      <c r="E30" s="26">
        <f>D30*E31*E32/10000</f>
        <v>0.1156646469888</v>
      </c>
      <c r="F30" s="26">
        <f>E30*F31*F32/10000</f>
        <v>0.12910372232242867</v>
      </c>
      <c r="G30" s="26">
        <f>F30*G31*G32/10000</f>
        <v>0.14286669553688888</v>
      </c>
      <c r="H30" s="26">
        <f>G30*H31*H32/10000</f>
        <v>0.16184196430470738</v>
      </c>
      <c r="I30" s="4"/>
      <c r="J30" s="4"/>
      <c r="K30" s="4"/>
      <c r="L30" s="4"/>
      <c r="M30" s="4"/>
      <c r="N30" s="4"/>
    </row>
    <row r="31" spans="1:14" ht="33" customHeight="1">
      <c r="A31" s="10" t="s">
        <v>66</v>
      </c>
      <c r="B31" s="6" t="s">
        <v>0</v>
      </c>
      <c r="C31" s="4">
        <v>109.5</v>
      </c>
      <c r="D31" s="4">
        <v>111.6</v>
      </c>
      <c r="E31" s="4">
        <v>100.8</v>
      </c>
      <c r="F31" s="4">
        <v>105.8</v>
      </c>
      <c r="G31" s="4">
        <v>106.2</v>
      </c>
      <c r="H31" s="4">
        <v>108.3</v>
      </c>
      <c r="I31" s="4"/>
      <c r="J31" s="4"/>
      <c r="K31" s="4"/>
      <c r="L31" s="4"/>
      <c r="M31" s="4"/>
      <c r="N31" s="4"/>
    </row>
    <row r="32" spans="1:14" ht="30.75" customHeight="1">
      <c r="A32" s="10" t="s">
        <v>67</v>
      </c>
      <c r="B32" s="6" t="s">
        <v>0</v>
      </c>
      <c r="C32" s="4">
        <v>91.3</v>
      </c>
      <c r="D32" s="4">
        <v>101.4</v>
      </c>
      <c r="E32" s="4">
        <v>101.4</v>
      </c>
      <c r="F32" s="4">
        <v>105.5</v>
      </c>
      <c r="G32" s="4">
        <v>104.2</v>
      </c>
      <c r="H32" s="4">
        <v>104.6</v>
      </c>
      <c r="I32" s="4"/>
      <c r="J32" s="4"/>
      <c r="K32" s="4"/>
      <c r="L32" s="4"/>
      <c r="M32" s="4"/>
      <c r="N32" s="4"/>
    </row>
    <row r="33" spans="1:14" ht="80.25" customHeight="1">
      <c r="A33" s="10" t="s">
        <v>68</v>
      </c>
      <c r="B33" s="6" t="s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40.5" customHeight="1">
      <c r="A34" s="10" t="s">
        <v>69</v>
      </c>
      <c r="B34" s="6" t="s"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44.25" customHeight="1">
      <c r="A35" s="10" t="s">
        <v>70</v>
      </c>
      <c r="B35" s="6" t="s"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78.75" customHeight="1">
      <c r="A36" s="10" t="s">
        <v>71</v>
      </c>
      <c r="B36" s="6" t="s">
        <v>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43.5" customHeight="1">
      <c r="A37" s="10" t="s">
        <v>72</v>
      </c>
      <c r="B37" s="6" t="s"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40.5" customHeight="1">
      <c r="A38" s="10" t="s">
        <v>73</v>
      </c>
      <c r="B38" s="6" t="s"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93.75" customHeight="1">
      <c r="A39" s="10" t="s">
        <v>74</v>
      </c>
      <c r="B39" s="6" t="s">
        <v>1</v>
      </c>
      <c r="C39" s="4">
        <v>5.5</v>
      </c>
      <c r="D39" s="26">
        <f>C39*D40*D41/10000</f>
        <v>2.6212725</v>
      </c>
      <c r="E39" s="26">
        <f>C39*E40*E41/10000</f>
        <v>4.372252499999999</v>
      </c>
      <c r="F39" s="26">
        <f>E39*F40*F41/10000</f>
        <v>4.468971097552498</v>
      </c>
      <c r="G39" s="26">
        <f>F39*G40*G41/10000</f>
        <v>4.585915133233253</v>
      </c>
      <c r="H39" s="26">
        <f>G39*H40*H41/10000</f>
        <v>4.761762049017082</v>
      </c>
      <c r="I39" s="4"/>
      <c r="J39" s="4"/>
      <c r="K39" s="4"/>
      <c r="L39" s="4"/>
      <c r="M39" s="4"/>
      <c r="N39" s="4"/>
    </row>
    <row r="40" spans="1:14" ht="53.25" customHeight="1">
      <c r="A40" s="10" t="s">
        <v>75</v>
      </c>
      <c r="B40" s="6" t="s">
        <v>0</v>
      </c>
      <c r="C40" s="26">
        <v>96</v>
      </c>
      <c r="D40" s="4">
        <v>76.5</v>
      </c>
      <c r="E40" s="4">
        <v>79.1</v>
      </c>
      <c r="F40" s="4">
        <v>101.1</v>
      </c>
      <c r="G40" s="4">
        <v>101.2</v>
      </c>
      <c r="H40" s="4">
        <v>101.5</v>
      </c>
      <c r="I40" s="4"/>
      <c r="J40" s="4"/>
      <c r="K40" s="4"/>
      <c r="L40" s="4"/>
      <c r="M40" s="4"/>
      <c r="N40" s="4"/>
    </row>
    <row r="41" spans="1:14" ht="56.25" customHeight="1">
      <c r="A41" s="10" t="s">
        <v>76</v>
      </c>
      <c r="B41" s="6" t="s">
        <v>0</v>
      </c>
      <c r="C41" s="4">
        <v>252.3</v>
      </c>
      <c r="D41" s="4">
        <v>62.3</v>
      </c>
      <c r="E41" s="4">
        <v>100.5</v>
      </c>
      <c r="F41" s="4">
        <v>101.1</v>
      </c>
      <c r="G41" s="4">
        <v>101.4</v>
      </c>
      <c r="H41" s="4">
        <v>102.3</v>
      </c>
      <c r="I41" s="4"/>
      <c r="J41" s="4"/>
      <c r="K41" s="4"/>
      <c r="L41" s="4"/>
      <c r="M41" s="4"/>
      <c r="N41" s="4"/>
    </row>
    <row r="42" spans="1:14" ht="81" customHeight="1">
      <c r="A42" s="10" t="s">
        <v>77</v>
      </c>
      <c r="B42" s="6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47.25" customHeight="1">
      <c r="A43" s="10" t="s">
        <v>78</v>
      </c>
      <c r="B43" s="6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48" customHeight="1">
      <c r="A44" s="10" t="s">
        <v>79</v>
      </c>
      <c r="B44" s="6" t="s"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70.5" customHeight="1">
      <c r="A45" s="10" t="s">
        <v>80</v>
      </c>
      <c r="B45" s="6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2.25" customHeight="1">
      <c r="A46" s="10" t="s">
        <v>81</v>
      </c>
      <c r="B46" s="6" t="s"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31.5" customHeight="1">
      <c r="A47" s="10" t="s">
        <v>82</v>
      </c>
      <c r="B47" s="6" t="s"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80.25" customHeight="1">
      <c r="A48" s="10" t="s">
        <v>83</v>
      </c>
      <c r="B48" s="6" t="s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41.25" customHeight="1">
      <c r="A49" s="10" t="s">
        <v>84</v>
      </c>
      <c r="B49" s="6" t="s"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40.5" customHeight="1">
      <c r="A50" s="10" t="s">
        <v>85</v>
      </c>
      <c r="B50" s="6" t="s"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79.5" customHeight="1">
      <c r="A51" s="10" t="s">
        <v>86</v>
      </c>
      <c r="B51" s="6" t="s">
        <v>1</v>
      </c>
      <c r="C51" s="4">
        <v>0.3</v>
      </c>
      <c r="D51" s="26">
        <f>C51*D52*D53/10000</f>
        <v>0.3966585</v>
      </c>
      <c r="E51" s="26">
        <f>D51*E52*E53/10000</f>
        <v>0.409848188442</v>
      </c>
      <c r="F51" s="26">
        <f>E51*F52*F53/10000</f>
        <v>0.46659289967636014</v>
      </c>
      <c r="G51" s="26">
        <f>F51*G52*G53/10000</f>
        <v>0.514796612141925</v>
      </c>
      <c r="H51" s="26">
        <f>G51*H52*H53/10000</f>
        <v>0.5723446958200464</v>
      </c>
      <c r="I51" s="4"/>
      <c r="J51" s="4"/>
      <c r="K51" s="4"/>
      <c r="L51" s="4"/>
      <c r="M51" s="4"/>
      <c r="N51" s="4"/>
    </row>
    <row r="52" spans="1:14" ht="47.25" customHeight="1">
      <c r="A52" s="10" t="s">
        <v>87</v>
      </c>
      <c r="B52" s="6" t="s">
        <v>0</v>
      </c>
      <c r="C52" s="4">
        <v>177.6</v>
      </c>
      <c r="D52" s="4">
        <v>129.5</v>
      </c>
      <c r="E52" s="4">
        <v>101.2</v>
      </c>
      <c r="F52" s="4">
        <v>107.3</v>
      </c>
      <c r="G52" s="4">
        <v>103.5</v>
      </c>
      <c r="H52" s="4">
        <v>104.1</v>
      </c>
      <c r="I52" s="4"/>
      <c r="J52" s="4"/>
      <c r="K52" s="4"/>
      <c r="L52" s="4"/>
      <c r="M52" s="4"/>
      <c r="N52" s="4"/>
    </row>
    <row r="53" spans="1:14" ht="48" customHeight="1">
      <c r="A53" s="10" t="s">
        <v>88</v>
      </c>
      <c r="B53" s="6" t="s">
        <v>0</v>
      </c>
      <c r="C53" s="4">
        <v>48.8</v>
      </c>
      <c r="D53" s="4">
        <v>102.1</v>
      </c>
      <c r="E53" s="4">
        <v>102.1</v>
      </c>
      <c r="F53" s="4">
        <v>106.1</v>
      </c>
      <c r="G53" s="26">
        <v>106.6</v>
      </c>
      <c r="H53" s="4">
        <v>106.8</v>
      </c>
      <c r="I53" s="4"/>
      <c r="J53" s="4"/>
      <c r="K53" s="4"/>
      <c r="L53" s="4"/>
      <c r="M53" s="4"/>
      <c r="N53" s="4"/>
    </row>
    <row r="54" spans="1:14" ht="88.5" customHeight="1">
      <c r="A54" s="10" t="s">
        <v>89</v>
      </c>
      <c r="B54" s="6" t="s">
        <v>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46.5" customHeight="1">
      <c r="A55" s="10" t="s">
        <v>90</v>
      </c>
      <c r="B55" s="6" t="s"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58.5" customHeight="1">
      <c r="A56" s="10" t="s">
        <v>91</v>
      </c>
      <c r="B56" s="6" t="s"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82.5" customHeight="1">
      <c r="A57" s="10" t="s">
        <v>92</v>
      </c>
      <c r="B57" s="6" t="s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40.5" customHeight="1">
      <c r="A58" s="10" t="s">
        <v>93</v>
      </c>
      <c r="B58" s="6" t="s"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47.25" customHeight="1">
      <c r="A59" s="10" t="s">
        <v>94</v>
      </c>
      <c r="B59" s="6" t="s"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93" customHeight="1">
      <c r="A60" s="10" t="s">
        <v>95</v>
      </c>
      <c r="B60" s="6" t="s">
        <v>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53.25" customHeight="1">
      <c r="A61" s="10" t="s">
        <v>96</v>
      </c>
      <c r="B61" s="6" t="s"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54.75" customHeight="1">
      <c r="A62" s="10" t="s">
        <v>97</v>
      </c>
      <c r="B62" s="6" t="s"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78.75" customHeight="1">
      <c r="A63" s="10" t="s">
        <v>98</v>
      </c>
      <c r="B63" s="6" t="s">
        <v>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40.5" customHeight="1">
      <c r="A64" s="10" t="s">
        <v>99</v>
      </c>
      <c r="B64" s="6" t="s"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41.25" customHeight="1">
      <c r="A65" s="10" t="s">
        <v>100</v>
      </c>
      <c r="B65" s="6" t="s"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73.5" customHeight="1">
      <c r="A66" s="10" t="s">
        <v>101</v>
      </c>
      <c r="B66" s="6" t="s">
        <v>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34.5" customHeight="1">
      <c r="A67" s="10" t="s">
        <v>102</v>
      </c>
      <c r="B67" s="6" t="s"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29.25" customHeight="1">
      <c r="A68" s="10" t="s">
        <v>103</v>
      </c>
      <c r="B68" s="6" t="s"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30.75" customHeight="1">
      <c r="A69" s="7" t="s">
        <v>104</v>
      </c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84" customHeight="1">
      <c r="A70" s="10" t="s">
        <v>105</v>
      </c>
      <c r="B70" s="6" t="s">
        <v>1</v>
      </c>
      <c r="C70" s="4">
        <v>63.1</v>
      </c>
      <c r="D70" s="26">
        <v>68</v>
      </c>
      <c r="E70" s="26">
        <f>C70*E71*E72/10000</f>
        <v>71.02535999999999</v>
      </c>
      <c r="F70" s="26">
        <f>E70*F71*F72/10000</f>
        <v>80.5029840384</v>
      </c>
      <c r="G70" s="26">
        <f>F70*G71*G72/10000</f>
        <v>88.5082007711785</v>
      </c>
      <c r="H70" s="26">
        <f>G70*H71*H72/10000</f>
        <v>98.98226125043973</v>
      </c>
      <c r="I70" s="4"/>
      <c r="J70" s="4"/>
      <c r="K70" s="4"/>
      <c r="L70" s="4"/>
      <c r="M70" s="4"/>
      <c r="N70" s="4"/>
    </row>
    <row r="71" spans="1:14" ht="46.5" customHeight="1">
      <c r="A71" s="10" t="s">
        <v>106</v>
      </c>
      <c r="B71" s="6" t="s">
        <v>0</v>
      </c>
      <c r="C71" s="26">
        <v>89</v>
      </c>
      <c r="D71" s="4">
        <v>82.1</v>
      </c>
      <c r="E71" s="4">
        <v>100.5</v>
      </c>
      <c r="F71" s="4">
        <v>101.2</v>
      </c>
      <c r="G71" s="4">
        <v>101.8</v>
      </c>
      <c r="H71" s="4">
        <v>102.6</v>
      </c>
      <c r="I71" s="4"/>
      <c r="J71" s="4"/>
      <c r="K71" s="4"/>
      <c r="L71" s="4"/>
      <c r="M71" s="4"/>
      <c r="N71" s="4"/>
    </row>
    <row r="72" spans="1:14" ht="43.5" customHeight="1">
      <c r="A72" s="10" t="s">
        <v>107</v>
      </c>
      <c r="B72" s="6" t="s">
        <v>0</v>
      </c>
      <c r="C72" s="4">
        <v>111.4</v>
      </c>
      <c r="D72" s="4">
        <v>111.3</v>
      </c>
      <c r="E72" s="26">
        <v>112</v>
      </c>
      <c r="F72" s="26">
        <v>112</v>
      </c>
      <c r="G72" s="26">
        <v>108</v>
      </c>
      <c r="H72" s="26">
        <v>109</v>
      </c>
      <c r="I72" s="4"/>
      <c r="J72" s="4"/>
      <c r="K72" s="4"/>
      <c r="L72" s="4"/>
      <c r="M72" s="4"/>
      <c r="N72" s="4"/>
    </row>
  </sheetData>
  <sheetProtection/>
  <mergeCells count="7">
    <mergeCell ref="A1:N1"/>
    <mergeCell ref="A2:A4"/>
    <mergeCell ref="B2:B4"/>
    <mergeCell ref="C2:H2"/>
    <mergeCell ref="I2:N2"/>
    <mergeCell ref="F3:H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2016-10-26T05:51:53Z</cp:lastPrinted>
  <dcterms:created xsi:type="dcterms:W3CDTF">2000-04-24T07:26:35Z</dcterms:created>
  <dcterms:modified xsi:type="dcterms:W3CDTF">2016-10-26T05:57:20Z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50582136</vt:i4>
  </property>
  <property fmtid="{D5CDD505-2E9C-101B-9397-08002B2CF9AE}" pid="3" name="_EmailSubject">
    <vt:lpwstr/>
  </property>
  <property fmtid="{D5CDD505-2E9C-101B-9397-08002B2CF9AE}" pid="4" name="_AuthorEmail">
    <vt:lpwstr>ETosheva@astrobl.ru</vt:lpwstr>
  </property>
  <property fmtid="{D5CDD505-2E9C-101B-9397-08002B2CF9AE}" pid="5" name="_AuthorEmailDisplayName">
    <vt:lpwstr>Тощева Е.Ю.</vt:lpwstr>
  </property>
  <property fmtid="{D5CDD505-2E9C-101B-9397-08002B2CF9AE}" pid="6" name="_ReviewingToolsShownOnce">
    <vt:lpwstr/>
  </property>
</Properties>
</file>